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<sst xmlns="http://schemas.openxmlformats.org/spreadsheetml/2006/main" count="755" uniqueCount="535">
  <si>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</si>
  <si>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</si>
  <si>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</si>
  <si>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</si>
  <si>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</si>
  <si>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</si>
  <si>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</si>
  <si>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</si>
  <si>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</si>
  <si>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</si>
  <si>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</si>
  <si>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</si>
  <si>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</si>
  <si>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</si>
  <si>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</si>
  <si>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</si>
  <si>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</si>
  <si>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</si>
  <si>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</si>
  <si>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</si>
  <si>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</si>
  <si>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</si>
  <si>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</si>
  <si>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</si>
  <si>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</si>
  <si>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</si>
  <si>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</si>
  <si>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</si>
  <si>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</si>
  <si>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</si>
  <si>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</si>
  <si>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</si>
  <si>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</si>
  <si>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</si>
  <si>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</si>
  <si>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</si>
  <si>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</si>
  <si>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</si>
  <si>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</si>
  <si>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</si>
  <si>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</si>
  <si>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</si>
  <si>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</si>
  <si>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</si>
  <si>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</si>
  <si>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</si>
  <si>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</si>
  <si>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</si>
  <si>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</si>
  <si>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</si>
  <si>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</si>
  <si>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</si>
  <si>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</si>
  <si>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</si>
  <si>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</si>
  <si>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</si>
  <si>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</si>
  <si>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</si>
  <si>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</si>
  <si>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</si>
  <si>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</si>
  <si>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</si>
  <si>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</si>
  <si>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</si>
  <si>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</si>
  <si>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</si>
  <si>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</si>
  <si>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</si>
  <si>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</si>
  <si>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</si>
  <si>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</si>
  <si>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</si>
  <si>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</si>
  <si>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</si>
  <si>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</si>
  <si>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</si>
  <si>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</si>
  <si>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</si>
  <si>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</si>
  <si>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</si>
  <si>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</si>
  <si>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</si>
  <si>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</si>
  <si>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</si>
  <si>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</si>
  <si>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</si>
  <si>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</si>
  <si>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</si>
  <si>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</si>
  <si>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</si>
  <si>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</si>
  <si>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</si>
  <si>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</si>
  <si>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</si>
  <si>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</si>
  <si>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</si>
  <si>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</si>
  <si>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</si>
  <si>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</si>
  <si>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</si>
  <si>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</si>
  <si>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</si>
  <si>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</si>
  <si>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</si>
  <si>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</si>
  <si>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</si>
  <si>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</si>
  <si>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</si>
  <si>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</si>
  <si>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</si>
  <si>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</si>
  <si>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</si>
  <si>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</si>
  <si>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</si>
  <si>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</si>
  <si>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</si>
  <si>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</si>
  <si>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</si>
  <si>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</si>
  <si>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</si>
  <si>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</si>
  <si>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</si>
  <si>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</si>
  <si>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</si>
  <si>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</si>
  <si>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</si>
  <si>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</si>
  <si>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</si>
  <si>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</si>
  <si>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</si>
  <si>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</si>
  <si>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</si>
  <si>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</si>
  <si>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</si>
  <si>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</si>
  <si>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</si>
  <si>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</si>
  <si>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</si>
  <si>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</si>
  <si>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</si>
  <si>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</si>
  <si>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</si>
  <si>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</si>
  <si>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</si>
  <si>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</si>
  <si>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</si>
  <si>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</si>
  <si>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</si>
  <si>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</si>
  <si>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</si>
  <si>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</si>
  <si>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</si>
  <si>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</si>
  <si>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</si>
  <si>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</si>
  <si>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</si>
  <si>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</si>
  <si>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</si>
  <si>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</si>
  <si>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</si>
  <si>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</si>
  <si>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</si>
  <si>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</si>
  <si>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</si>
  <si>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</si>
  <si>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</si>
  <si>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</si>
  <si>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</si>
  <si>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</si>
  <si>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</si>
  <si>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</si>
  <si>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</si>
  <si>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</si>
  <si>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</si>
  <si>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</si>
  <si>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</si>
  <si>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</si>
  <si>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</si>
  <si>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</si>
  <si>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</si>
  <si>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</si>
  <si>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</si>
  <si>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</si>
  <si>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</si>
  <si>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</si>
  <si>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</si>
  <si>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</si>
  <si>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</si>
  <si>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</si>
  <si>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</si>
  <si>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</si>
  <si>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</si>
  <si>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</si>
  <si>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</si>
  <si>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</si>
  <si>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</si>
  <si>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</si>
  <si>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</si>
  <si>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</si>
  <si>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</si>
  <si>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</si>
  <si>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</si>
  <si>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</si>
  <si>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</si>
  <si>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</si>
  <si>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</si>
  <si>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</si>
  <si>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</si>
  <si>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</si>
  <si>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</si>
  <si>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</si>
  <si>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</si>
  <si>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</si>
  <si>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</si>
  <si>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</si>
  <si>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</si>
  <si>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</si>
  <si>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</si>
  <si>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</si>
  <si>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</si>
  <si>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</si>
  <si>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</si>
  <si>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</si>
  <si>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</si>
  <si>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</si>
  <si>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</si>
  <si>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</si>
  <si>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</si>
  <si>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</si>
  <si>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</si>
  <si>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</si>
  <si>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</si>
  <si>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</si>
  <si>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</si>
  <si>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</si>
  <si>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</si>
  <si>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</si>
  <si>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</si>
  <si>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</si>
  <si>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</si>
  <si>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</si>
  <si>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</si>
  <si>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</si>
  <si>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</si>
  <si>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</si>
  <si>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</si>
  <si>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</si>
  <si>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</si>
  <si>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</si>
  <si>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</si>
  <si>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</si>
  <si>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</si>
  <si>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</si>
  <si>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</si>
  <si>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</si>
  <si>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</si>
  <si>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</si>
  <si>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</si>
  <si>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</si>
  <si>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</si>
  <si>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</si>
  <si>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</si>
  <si>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</si>
  <si>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</si>
  <si>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</si>
  <si>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</si>
  <si>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</si>
  <si>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</si>
  <si>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</si>
  <si>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</si>
  <si>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</si>
  <si>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</si>
  <si>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</si>
  <si>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</si>
  <si>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</si>
  <si>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</si>
  <si>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</si>
  <si>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</si>
  <si>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</si>
  <si>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</si>
  <si>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</si>
  <si>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</si>
  <si>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</si>
  <si>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</si>
  <si>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</si>
  <si>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</si>
  <si>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</si>
  <si>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</si>
  <si>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</si>
  <si>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</si>
  <si>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</si>
  <si>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</si>
  <si>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</si>
  <si>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</si>
  <si>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</si>
  <si>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</si>
  <si>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</si>
  <si>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</si>
  <si>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</si>
  <si>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</si>
  <si>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</si>
  <si>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</si>
  <si>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</si>
  <si>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</si>
  <si>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</si>
  <si>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</si>
  <si>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</si>
  <si>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</si>
  <si>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</si>
  <si>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</si>
  <si>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</si>
  <si>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</si>
  <si>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</si>
  <si>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</si>
  <si>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</si>
  <si>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</si>
  <si>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</si>
  <si>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</si>
  <si>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</si>
  <si>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</si>
  <si>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</si>
  <si>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</si>
  <si>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</si>
  <si>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</si>
  <si>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</si>
  <si>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</si>
  <si>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</si>
  <si>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</si>
  <si>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</si>
  <si>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</si>
  <si>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</si>
  <si>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</si>
  <si>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</si>
  <si>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</si>
  <si>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</si>
  <si>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Наименование ??? организации</t>
  </si>
  <si>
    <t>Муниципальный район ???</t>
  </si>
  <si>
    <t>Муниципальное образование ???</t>
  </si>
  <si>
    <t>ИНН ???</t>
  </si>
  <si>
    <t>КПП ???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</si>
  <si>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</si>
  <si>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</si>
  <si>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</si>
  <si>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</si>
  <si>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</si>
  <si>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</si>
  <si>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</si>
  <si>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</si>
  <si>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</si>
  <si>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</si>
  <si>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</si>
  <si>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</si>
  <si>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</si>
  <si>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</si>
  <si>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</si>
  <si>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</si>
  <si>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</si>
  <si>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</si>
  <si>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</si>
  <si>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</si>
  <si>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</si>
  <si>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</si>
  <si>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</si>
  <si>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</si>
  <si>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</si>
  <si>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</si>
  <si>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</si>
  <si>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</si>
  <si>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</si>
  <si>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</si>
  <si>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</si>
  <si>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</si>
  <si>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</si>
  <si>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</si>
  <si>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</si>
  <si>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</si>
  <si>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</si>
  <si>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</si>
  <si>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</si>
  <si>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</si>
  <si>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</si>
  <si>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</si>
  <si>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</si>
  <si>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</si>
  <si>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</si>
  <si>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</si>
  <si>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</si>
  <si>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</si>
  <si>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</si>
  <si>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</si>
  <si>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</si>
  <si>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</si>
  <si>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</si>
  <si>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</si>
  <si>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</si>
  <si>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</si>
  <si>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</si>
  <si>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</si>
  <si>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</si>
  <si>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</si>
  <si>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</si>
  <si>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</si>
  <si>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</si>
  <si>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</si>
  <si>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</si>
  <si>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</si>
  <si>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</si>
  <si>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</si>
  <si>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</si>
  <si>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</si>
  <si>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</si>
  <si>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</si>
  <si>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</si>
  <si>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</si>
  <si>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</si>
  <si>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</si>
  <si>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</si>
  <si>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</si>
  <si>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</si>
  <si>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</si>
  <si>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</si>
  <si>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</si>
  <si>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</si>
  <si>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</si>
  <si>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</si>
  <si>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</si>
  <si>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</si>
  <si>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</si>
  <si>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</si>
  <si>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</si>
  <si>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</si>
  <si>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</si>
  <si>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</si>
  <si>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</si>
  <si>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</si>
  <si>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</si>
  <si>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</si>
  <si>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</si>
  <si>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</si>
  <si>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</si>
  <si>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</si>
  <si>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</si>
  <si>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</si>
  <si>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</si>
  <si>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</si>
  <si>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</si>
  <si>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</si>
  <si>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</si>
  <si>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</si>
  <si>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</si>
  <si>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</si>
  <si>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</si>
  <si>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</si>
  <si>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</si>
  <si>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</si>
  <si>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</si>
  <si>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</si>
  <si>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</si>
  <si>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</si>
  <si>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</si>
  <si>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</si>
  <si>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</si>
  <si>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</si>
  <si>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</si>
  <si>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</si>
  <si>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</si>
  <si>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</si>
  <si>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</si>
  <si>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</si>
  <si>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</si>
  <si>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</si>
  <si>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</si>
  <si>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</si>
  <si>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</si>
  <si>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</si>
  <si>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</si>
  <si>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</si>
  <si>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</si>
  <si>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</si>
  <si>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</si>
  <si>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</si>
  <si>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</si>
  <si>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</si>
  <si>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</si>
  <si>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</si>
  <si>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</si>
  <si>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</si>
  <si>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</si>
  <si>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</si>
  <si>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</si>
  <si>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</si>
  <si>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</si>
  <si>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</si>
  <si>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</si>
  <si>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</si>
  <si>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</si>
  <si>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</si>
  <si>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</si>
  <si>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</si>
  <si>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</si>
  <si>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</si>
  <si>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</si>
  <si>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Титульный!F9</t>
  </si>
  <si>
    <t>Не указано значение!</t>
  </si>
  <si>
    <t>Ошибка</t>
  </si>
  <si>
    <t>Титульный!H9</t>
  </si>
  <si>
    <t>Титульный!F11</t>
  </si>
  <si>
    <t>Титульный!H11</t>
  </si>
  <si>
    <t>Титульный!F13</t>
  </si>
  <si>
    <t>Титульный!F17</t>
  </si>
  <si>
    <t>Титульный!F18</t>
  </si>
  <si>
    <t>Титульный!F20</t>
  </si>
  <si>
    <t>Титульный!F21</t>
  </si>
  <si>
    <t>Титульный!G22</t>
  </si>
  <si>
    <t>Титульный!G23</t>
  </si>
  <si>
    <t>Титульный!G24</t>
  </si>
  <si>
    <t>I квартал</t>
  </si>
  <si>
    <t>ФАКТ</t>
  </si>
  <si>
    <t>Закрытое акционерное общество "Брюховецкий молочно-консервный комбинат"</t>
  </si>
  <si>
    <t>2327002017</t>
  </si>
  <si>
    <t>232701001</t>
  </si>
  <si>
    <t>Отчетность представлена без НДС</t>
  </si>
  <si>
    <t>Брюховецкий район</t>
  </si>
  <si>
    <t>станица Брюховецкая</t>
  </si>
  <si>
    <t>352751 Краснодарский край, ст. Брюховецкая, промзона</t>
  </si>
  <si>
    <t>Корнилов Виталий Михайлович</t>
  </si>
  <si>
    <t>8-861-56-3-27-81</t>
  </si>
  <si>
    <t>Горобец Наталья Николаевна</t>
  </si>
  <si>
    <t>8-861-56-3-33-69</t>
  </si>
  <si>
    <t>Николенко Светлана Викторовна</t>
  </si>
  <si>
    <t>экономист</t>
  </si>
  <si>
    <t>8-861-56-3-25-05</t>
  </si>
  <si>
    <t>bru_mkk@rambler.ru</t>
  </si>
  <si>
    <t>Приказ №20/2009-т от 12.11.2009</t>
  </si>
  <si>
    <t>Региональная энергетическая комиссия - Департамент цен и тарифов Краснодарскогокрая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</si>
</sst>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3" t="str">
        <f>"Версия "&amp;GetVersion()</f>
        <v>Версия 3.0</v>
      </c>
      <c r="Q2" s="364"/>
    </row>
    <row r="3" spans="2:17" ht="30.75" customHeight="1">
      <c r="B3" s="70"/>
      <c r="C3" s="365" t="s">
        <v>126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8" t="s">
        <v>214</v>
      </c>
      <c r="D5" s="368"/>
      <c r="E5" s="368"/>
      <c r="F5" s="368"/>
      <c r="G5" s="368"/>
      <c r="H5" s="36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0" t="s">
        <v>42</v>
      </c>
      <c r="D6" s="370"/>
      <c r="E6" s="370"/>
      <c r="F6" s="370"/>
      <c r="G6" s="370"/>
      <c r="H6" s="37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9" t="s">
        <v>340</v>
      </c>
      <c r="D42" s="369"/>
      <c r="E42" s="369"/>
      <c r="F42" s="369"/>
      <c r="G42" s="369"/>
      <c r="H42" s="369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1" t="s">
        <v>341</v>
      </c>
      <c r="D43" s="371"/>
      <c r="E43" s="372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1" t="s">
        <v>342</v>
      </c>
      <c r="D44" s="371"/>
      <c r="E44" s="372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1" t="s">
        <v>197</v>
      </c>
      <c r="D45" s="371"/>
      <c r="E45" s="376" t="s">
        <v>343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1" t="s">
        <v>344</v>
      </c>
      <c r="D46" s="371"/>
      <c r="E46" s="377"/>
      <c r="F46" s="374"/>
      <c r="G46" s="374"/>
      <c r="H46" s="374"/>
      <c r="I46" s="374"/>
      <c r="J46" s="374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1" t="s">
        <v>345</v>
      </c>
      <c r="D47" s="371"/>
      <c r="E47" s="374" t="s">
        <v>346</v>
      </c>
      <c r="F47" s="374"/>
      <c r="G47" s="374"/>
      <c r="H47" s="374"/>
      <c r="I47" s="374"/>
      <c r="J47" s="374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9" t="s">
        <v>347</v>
      </c>
      <c r="D49" s="369"/>
      <c r="E49" s="369"/>
      <c r="F49" s="369"/>
      <c r="G49" s="369"/>
      <c r="H49" s="369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1" t="s">
        <v>341</v>
      </c>
      <c r="D50" s="371"/>
      <c r="E50" s="372"/>
      <c r="F50" s="375"/>
      <c r="G50" s="375"/>
      <c r="H50" s="375"/>
      <c r="I50" s="375"/>
      <c r="J50" s="375"/>
      <c r="K50" s="37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1" t="s">
        <v>342</v>
      </c>
      <c r="D51" s="371"/>
      <c r="E51" s="378"/>
      <c r="F51" s="375"/>
      <c r="G51" s="375"/>
      <c r="H51" s="375"/>
      <c r="I51" s="375"/>
      <c r="J51" s="375"/>
      <c r="K51" s="37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1" t="s">
        <v>197</v>
      </c>
      <c r="D52" s="371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1" t="s">
        <v>344</v>
      </c>
      <c r="D53" s="371"/>
      <c r="E53" s="377"/>
      <c r="F53" s="374"/>
      <c r="G53" s="374"/>
      <c r="H53" s="374"/>
      <c r="I53" s="374"/>
      <c r="J53" s="374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1" t="s">
        <v>345</v>
      </c>
      <c r="D54" s="371"/>
      <c r="E54" s="374"/>
      <c r="F54" s="374"/>
      <c r="G54" s="374"/>
      <c r="H54" s="374"/>
      <c r="I54" s="374"/>
      <c r="J54" s="374"/>
      <c r="K54" s="374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325</v>
      </c>
      <c r="G9" s="122"/>
      <c r="H9" s="115"/>
    </row>
    <row r="10" spans="4:8" ht="26.25" customHeight="1">
      <c r="D10" s="95"/>
      <c r="E10" s="455" t="s">
        <v>498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</v>
      </c>
      <c r="F12" s="459"/>
      <c r="G12" s="460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268</v>
      </c>
      <c r="G15" s="348"/>
      <c r="H15" s="115"/>
    </row>
    <row r="16" spans="4:8" ht="22.5">
      <c r="D16" s="346"/>
      <c r="E16" s="340">
        <v>2</v>
      </c>
      <c r="F16" s="341" t="s">
        <v>269</v>
      </c>
      <c r="G16" s="348"/>
      <c r="H16" s="115"/>
    </row>
    <row r="17" spans="4:8" ht="55.5" customHeight="1">
      <c r="D17" s="346"/>
      <c r="E17" s="340">
        <v>3</v>
      </c>
      <c r="F17" s="341" t="s">
        <v>270</v>
      </c>
      <c r="G17" s="348"/>
      <c r="H17" s="115"/>
    </row>
    <row r="18" spans="4:8" ht="22.5">
      <c r="D18" s="346"/>
      <c r="E18" s="340">
        <v>4</v>
      </c>
      <c r="F18" s="341" t="s">
        <v>208</v>
      </c>
      <c r="G18" s="350"/>
      <c r="H18" s="115"/>
    </row>
    <row r="19" spans="4:8" ht="11.25">
      <c r="D19" s="346"/>
      <c r="E19" s="351" t="s">
        <v>467</v>
      </c>
      <c r="F19" s="164" t="s">
        <v>500</v>
      </c>
      <c r="G19" s="348"/>
      <c r="H19" s="115"/>
    </row>
    <row r="20" spans="4:8" ht="11.25">
      <c r="D20" s="346"/>
      <c r="E20" s="351" t="s">
        <v>468</v>
      </c>
      <c r="F20" s="164" t="s">
        <v>499</v>
      </c>
      <c r="G20" s="348"/>
      <c r="H20" s="115"/>
    </row>
    <row r="21" spans="4:8" ht="11.25">
      <c r="D21" s="346"/>
      <c r="E21" s="351" t="s">
        <v>209</v>
      </c>
      <c r="F21" s="164" t="s">
        <v>211</v>
      </c>
      <c r="G21" s="348"/>
      <c r="H21" s="115"/>
    </row>
    <row r="22" spans="4:8" ht="11.25">
      <c r="D22" s="346"/>
      <c r="E22" s="351" t="s">
        <v>210</v>
      </c>
      <c r="F22" s="164" t="s">
        <v>501</v>
      </c>
      <c r="G22" s="348"/>
      <c r="H22" s="115"/>
    </row>
    <row r="23" spans="4:8" ht="33.75">
      <c r="D23" s="346" t="s">
        <v>487</v>
      </c>
      <c r="E23" s="340">
        <v>5</v>
      </c>
      <c r="F23" s="341" t="s">
        <v>229</v>
      </c>
      <c r="G23" s="348"/>
      <c r="H23" s="115"/>
    </row>
    <row r="24" spans="4:8" ht="33.75">
      <c r="D24" s="346"/>
      <c r="E24" s="340">
        <v>6</v>
      </c>
      <c r="F24" s="333" t="s">
        <v>5</v>
      </c>
      <c r="G24" s="348"/>
      <c r="H24" s="115"/>
    </row>
    <row r="25" spans="4:8" ht="12" thickBot="1">
      <c r="D25" s="346" t="s">
        <v>486</v>
      </c>
      <c r="E25" s="342"/>
      <c r="F25" s="343" t="s">
        <v>232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230</v>
      </c>
      <c r="F27" s="454"/>
      <c r="G27" s="454"/>
      <c r="H27" s="115"/>
    </row>
    <row r="28" spans="4:8" ht="27.75" customHeight="1">
      <c r="D28" s="95"/>
      <c r="E28" s="453" t="s">
        <v>228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127</v>
      </c>
      <c r="B1" s="254" t="s">
        <v>128</v>
      </c>
      <c r="C1" s="254" t="s">
        <v>129</v>
      </c>
    </row>
    <row r="2" spans="1:3" ht="12.75">
      <c r="A2" s="60" t="s">
        <v>502</v>
      </c>
      <c r="B2" s="1" t="s">
        <v>503</v>
      </c>
      <c r="C2" s="3" t="s">
        <v>504</v>
      </c>
    </row>
    <row r="3" spans="1:3" ht="12.75">
      <c r="A3" s="60" t="s">
        <v>505</v>
      </c>
      <c r="B3" s="1" t="s">
        <v>503</v>
      </c>
      <c r="C3" s="3" t="s">
        <v>504</v>
      </c>
    </row>
    <row r="4" spans="1:3" ht="12.75">
      <c r="A4" s="60" t="s">
        <v>506</v>
      </c>
      <c r="B4" s="1" t="s">
        <v>503</v>
      </c>
      <c r="C4" s="3" t="s">
        <v>504</v>
      </c>
    </row>
    <row r="5" spans="1:3" ht="12.75">
      <c r="A5" s="60" t="s">
        <v>507</v>
      </c>
      <c r="B5" s="1" t="s">
        <v>503</v>
      </c>
      <c r="C5" s="3" t="s">
        <v>504</v>
      </c>
    </row>
    <row r="6" spans="1:3" ht="12.75">
      <c r="A6" s="60" t="s">
        <v>508</v>
      </c>
      <c r="B6" s="1" t="s">
        <v>503</v>
      </c>
      <c r="C6" s="3" t="s">
        <v>504</v>
      </c>
    </row>
    <row r="7" spans="1:3" ht="12.75">
      <c r="A7" s="60" t="s">
        <v>509</v>
      </c>
      <c r="B7" s="1" t="s">
        <v>503</v>
      </c>
      <c r="C7" s="3" t="s">
        <v>504</v>
      </c>
    </row>
    <row r="8" spans="1:3" ht="12.75">
      <c r="A8" s="60" t="s">
        <v>510</v>
      </c>
      <c r="B8" s="1" t="s">
        <v>503</v>
      </c>
      <c r="C8" s="3" t="s">
        <v>504</v>
      </c>
    </row>
    <row r="9" spans="1:3" ht="12.75">
      <c r="A9" s="60" t="s">
        <v>511</v>
      </c>
      <c r="B9" s="1" t="s">
        <v>503</v>
      </c>
      <c r="C9" s="3" t="s">
        <v>504</v>
      </c>
    </row>
    <row r="10" spans="1:3" ht="12.75">
      <c r="A10" s="60" t="s">
        <v>512</v>
      </c>
      <c r="B10" s="1" t="s">
        <v>503</v>
      </c>
      <c r="C10" s="3" t="s">
        <v>504</v>
      </c>
    </row>
    <row r="11" spans="1:3" ht="12.75">
      <c r="A11" s="60" t="s">
        <v>513</v>
      </c>
      <c r="B11" s="1" t="s">
        <v>503</v>
      </c>
      <c r="C11" s="3" t="s">
        <v>504</v>
      </c>
    </row>
    <row r="12" spans="1:3" ht="12.75">
      <c r="A12" s="60" t="s">
        <v>514</v>
      </c>
      <c r="B12" s="1" t="s">
        <v>503</v>
      </c>
      <c r="C12" s="3" t="s">
        <v>504</v>
      </c>
    </row>
    <row r="13" spans="1:3" ht="12.75">
      <c r="A13" s="60" t="s">
        <v>515</v>
      </c>
      <c r="B13" s="1" t="s">
        <v>503</v>
      </c>
      <c r="C13" s="3" t="s">
        <v>504</v>
      </c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F9" display="Титульный!F9"/>
    <hyperlink ref="A3" location="'Титульный'!H9" display="Титульный!H9"/>
    <hyperlink ref="A4" location="'Титульный'!F11" display="Титульный!F11"/>
    <hyperlink ref="A5" location="'Титульный'!H11" display="Титульный!H11"/>
    <hyperlink ref="A6" location="'Титульный'!F13" display="Титульный!F13"/>
    <hyperlink ref="A7" location="'Титульный'!F17" display="Титульный!F17"/>
    <hyperlink ref="A8" location="'Титульный'!F18" display="Титульный!F18"/>
    <hyperlink ref="A9" location="'Титульный'!F20" display="Титульный!F20"/>
    <hyperlink ref="A10" location="'Титульный'!F21" display="Титульный!F21"/>
    <hyperlink ref="A11" location="'Титульный'!G22" display="Титульный!G22"/>
    <hyperlink ref="A12" location="'Титульный'!G23" display="Титульный!G23"/>
    <hyperlink ref="A13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477</v>
      </c>
      <c r="C1" s="143" t="s">
        <v>478</v>
      </c>
      <c r="D1" s="143" t="s">
        <v>480</v>
      </c>
      <c r="E1" s="143" t="s">
        <v>481</v>
      </c>
      <c r="F1" s="143" t="s">
        <v>482</v>
      </c>
      <c r="G1" s="143" t="s">
        <v>483</v>
      </c>
      <c r="H1" s="143" t="s">
        <v>484</v>
      </c>
    </row>
    <row r="2" spans="2:8" ht="12.75">
      <c r="B2" s="273"/>
      <c r="C2" s="273"/>
      <c r="D2" s="273"/>
      <c r="E2" s="273"/>
      <c r="F2" s="273"/>
      <c r="G2" s="273"/>
      <c r="H2" s="273"/>
    </row>
    <row r="3" spans="2:8" ht="12.75">
      <c r="B3" s="273"/>
      <c r="C3" s="273"/>
      <c r="D3" s="273"/>
      <c r="E3" s="273"/>
      <c r="F3" s="273"/>
      <c r="G3" s="273"/>
      <c r="H3" s="273"/>
    </row>
    <row r="4" spans="2:8" ht="12.75">
      <c r="B4" s="273"/>
      <c r="C4" s="273"/>
      <c r="D4" s="273"/>
      <c r="E4" s="273"/>
      <c r="F4" s="273"/>
      <c r="G4" s="273"/>
      <c r="H4" s="273"/>
    </row>
    <row r="5" spans="2:8" ht="12.75">
      <c r="B5" s="273"/>
      <c r="C5" s="273"/>
      <c r="D5" s="273"/>
      <c r="E5" s="273"/>
      <c r="F5" s="273"/>
      <c r="G5" s="273"/>
      <c r="H5" s="273"/>
    </row>
    <row r="6" spans="2:8" ht="12.75">
      <c r="B6" s="273"/>
      <c r="C6" s="273"/>
      <c r="D6" s="273"/>
      <c r="E6" s="273"/>
      <c r="F6" s="273"/>
      <c r="G6" s="273"/>
      <c r="H6" s="273"/>
    </row>
    <row r="7" spans="2:8" ht="12.75">
      <c r="B7" s="273"/>
      <c r="C7" s="273"/>
      <c r="D7" s="273"/>
      <c r="E7" s="273"/>
      <c r="F7" s="273"/>
      <c r="G7" s="273"/>
      <c r="H7" s="273"/>
    </row>
    <row r="8" spans="2:8" ht="12.75">
      <c r="B8" s="273"/>
      <c r="C8" s="273"/>
      <c r="D8" s="273"/>
      <c r="E8" s="273"/>
      <c r="F8" s="273"/>
      <c r="G8" s="273"/>
      <c r="H8" s="273"/>
    </row>
    <row r="9" spans="2:8" ht="12.75">
      <c r="B9" s="273"/>
      <c r="C9" s="273"/>
      <c r="D9" s="273"/>
      <c r="E9" s="273"/>
      <c r="F9" s="273"/>
      <c r="G9" s="273"/>
      <c r="H9" s="273"/>
    </row>
    <row r="10" spans="2:8" ht="12.75">
      <c r="B10" s="273"/>
      <c r="C10" s="273"/>
      <c r="D10" s="273"/>
      <c r="E10" s="273"/>
      <c r="F10" s="273"/>
      <c r="G10" s="273"/>
      <c r="H10" s="273"/>
    </row>
    <row r="11" spans="2:8" ht="12.75">
      <c r="B11" s="273"/>
      <c r="C11" s="273"/>
      <c r="D11" s="273"/>
      <c r="E11" s="273"/>
      <c r="F11" s="273"/>
      <c r="G11" s="273"/>
      <c r="H11" s="273"/>
    </row>
    <row r="12" spans="2:8" ht="12.75">
      <c r="B12" s="273"/>
      <c r="C12" s="273"/>
      <c r="D12" s="273"/>
      <c r="E12" s="273"/>
      <c r="F12" s="273"/>
      <c r="G12" s="273"/>
      <c r="H12" s="273"/>
    </row>
    <row r="13" spans="2:8" ht="12.75">
      <c r="B13" s="273"/>
      <c r="C13" s="273"/>
      <c r="D13" s="273"/>
      <c r="E13" s="273"/>
      <c r="F13" s="273"/>
      <c r="G13" s="273"/>
      <c r="H13" s="273"/>
    </row>
    <row r="14" spans="2:8" ht="12.75">
      <c r="B14" s="273"/>
      <c r="C14" s="273"/>
      <c r="D14" s="273"/>
      <c r="E14" s="273"/>
      <c r="F14" s="273"/>
      <c r="G14" s="273"/>
      <c r="H14" s="273"/>
    </row>
    <row r="15" spans="2:8" ht="12.75">
      <c r="B15" s="273"/>
      <c r="C15" s="273"/>
      <c r="D15" s="273"/>
      <c r="E15" s="273"/>
      <c r="F15" s="273"/>
      <c r="G15" s="273"/>
      <c r="H15" s="273"/>
    </row>
    <row r="16" spans="2:8" ht="12.75">
      <c r="B16" s="273"/>
      <c r="C16" s="273"/>
      <c r="D16" s="273"/>
      <c r="E16" s="273"/>
      <c r="F16" s="273"/>
      <c r="G16" s="273"/>
      <c r="H16" s="273"/>
    </row>
    <row r="17" spans="2:8" ht="12.75">
      <c r="B17" s="273"/>
      <c r="C17" s="273"/>
      <c r="D17" s="273"/>
      <c r="E17" s="273"/>
      <c r="F17" s="273"/>
      <c r="G17" s="273"/>
      <c r="H17" s="273"/>
    </row>
    <row r="18" spans="2:8" ht="12.75">
      <c r="B18" s="273"/>
      <c r="C18" s="273"/>
      <c r="D18" s="273"/>
      <c r="E18" s="273"/>
      <c r="F18" s="273"/>
      <c r="G18" s="273"/>
      <c r="H18" s="273"/>
    </row>
    <row r="19" spans="2:8" ht="12.75">
      <c r="B19" s="273"/>
      <c r="C19" s="273"/>
      <c r="D19" s="273"/>
      <c r="E19" s="273"/>
      <c r="F19" s="273"/>
      <c r="G19" s="273"/>
      <c r="H19" s="273"/>
    </row>
    <row r="20" spans="2:8" ht="12.75">
      <c r="B20" s="273"/>
      <c r="C20" s="273"/>
      <c r="D20" s="273"/>
      <c r="E20" s="273"/>
      <c r="F20" s="273"/>
      <c r="G20" s="273"/>
      <c r="H20" s="273"/>
    </row>
    <row r="21" spans="2:8" ht="12.75">
      <c r="B21" s="273"/>
      <c r="C21" s="273"/>
      <c r="D21" s="273"/>
      <c r="E21" s="273"/>
      <c r="F21" s="273"/>
      <c r="G21" s="273"/>
      <c r="H21" s="273"/>
    </row>
    <row r="22" spans="2:8" ht="12.75">
      <c r="B22" s="273"/>
      <c r="C22" s="273"/>
      <c r="D22" s="273"/>
      <c r="E22" s="273"/>
      <c r="F22" s="273"/>
      <c r="G22" s="273"/>
      <c r="H22" s="273"/>
    </row>
    <row r="23" spans="2:8" ht="12.75">
      <c r="B23" s="273"/>
      <c r="C23" s="273"/>
      <c r="D23" s="273"/>
      <c r="E23" s="273"/>
      <c r="F23" s="273"/>
      <c r="G23" s="273"/>
      <c r="H23" s="273"/>
    </row>
    <row r="24" spans="2:8" ht="12.75">
      <c r="B24" s="273"/>
      <c r="C24" s="273"/>
      <c r="D24" s="273"/>
      <c r="E24" s="273"/>
      <c r="F24" s="273"/>
      <c r="G24" s="273"/>
      <c r="H24" s="273"/>
    </row>
    <row r="25" spans="2:8" ht="12.75">
      <c r="B25" s="273"/>
      <c r="C25" s="273"/>
      <c r="D25" s="273"/>
      <c r="E25" s="273"/>
      <c r="F25" s="273"/>
      <c r="G25" s="273"/>
      <c r="H25" s="273"/>
    </row>
    <row r="26" spans="2:8" ht="12.75">
      <c r="B26" s="273"/>
      <c r="C26" s="273"/>
      <c r="D26" s="273"/>
      <c r="E26" s="273"/>
      <c r="F26" s="273"/>
      <c r="G26" s="273"/>
      <c r="H26" s="273"/>
    </row>
    <row r="27" spans="2:8" ht="12.75">
      <c r="B27" s="273"/>
      <c r="C27" s="273"/>
      <c r="D27" s="273"/>
      <c r="E27" s="273"/>
      <c r="F27" s="273"/>
      <c r="G27" s="273"/>
      <c r="H27" s="273"/>
    </row>
    <row r="28" spans="2:8" ht="12.75">
      <c r="B28" s="273"/>
      <c r="C28" s="273"/>
      <c r="D28" s="273"/>
      <c r="E28" s="273"/>
      <c r="F28" s="273"/>
      <c r="G28" s="273"/>
      <c r="H28" s="273"/>
    </row>
    <row r="29" spans="2:8" ht="12.75">
      <c r="B29" s="273"/>
      <c r="C29" s="273"/>
      <c r="D29" s="273"/>
      <c r="E29" s="273"/>
      <c r="F29" s="273"/>
      <c r="G29" s="273"/>
      <c r="H29" s="273"/>
    </row>
    <row r="30" spans="2:8" ht="12.75">
      <c r="B30" s="273"/>
      <c r="C30" s="273"/>
      <c r="D30" s="273"/>
      <c r="E30" s="273"/>
      <c r="F30" s="273"/>
      <c r="G30" s="273"/>
      <c r="H30" s="273"/>
    </row>
    <row r="31" spans="2:8" ht="12.75">
      <c r="B31" s="273"/>
      <c r="C31" s="273"/>
      <c r="D31" s="273"/>
      <c r="E31" s="273"/>
      <c r="F31" s="273"/>
      <c r="G31" s="273"/>
      <c r="H31" s="273"/>
    </row>
    <row r="32" spans="2:8" ht="12.75">
      <c r="B32" s="273"/>
      <c r="C32" s="273"/>
      <c r="D32" s="273"/>
      <c r="E32" s="273"/>
      <c r="F32" s="273"/>
      <c r="G32" s="273"/>
      <c r="H32" s="273"/>
    </row>
    <row r="33" spans="2:8" ht="12.75">
      <c r="B33" s="273"/>
      <c r="C33" s="273"/>
      <c r="D33" s="273"/>
      <c r="E33" s="273"/>
      <c r="F33" s="273"/>
      <c r="G33" s="273"/>
      <c r="H33" s="273"/>
    </row>
    <row r="34" spans="2:8" ht="12.75">
      <c r="B34" s="273"/>
      <c r="C34" s="273"/>
      <c r="D34" s="273"/>
      <c r="E34" s="273"/>
      <c r="F34" s="273"/>
      <c r="G34" s="273"/>
      <c r="H34" s="273"/>
    </row>
    <row r="35" spans="2:8" ht="12.75">
      <c r="B35" s="273"/>
      <c r="C35" s="273"/>
      <c r="D35" s="273"/>
      <c r="E35" s="273"/>
      <c r="F35" s="273"/>
      <c r="G35" s="273"/>
      <c r="H35" s="273"/>
    </row>
    <row r="36" spans="2:8" ht="12.75">
      <c r="B36" s="273"/>
      <c r="C36" s="273"/>
      <c r="D36" s="273"/>
      <c r="E36" s="273"/>
      <c r="F36" s="273"/>
      <c r="G36" s="273"/>
      <c r="H36" s="273"/>
    </row>
    <row r="37" spans="2:8" ht="12.75">
      <c r="B37" s="273"/>
      <c r="C37" s="273"/>
      <c r="D37" s="273"/>
      <c r="E37" s="273"/>
      <c r="F37" s="273"/>
      <c r="G37" s="273"/>
      <c r="H37" s="273"/>
    </row>
    <row r="38" spans="2:8" ht="12.75">
      <c r="B38" s="273"/>
      <c r="C38" s="273"/>
      <c r="D38" s="273"/>
      <c r="E38" s="273"/>
      <c r="F38" s="273"/>
      <c r="G38" s="273"/>
      <c r="H38" s="273"/>
    </row>
    <row r="39" spans="2:8" ht="12.75">
      <c r="B39" s="273"/>
      <c r="C39" s="273"/>
      <c r="D39" s="273"/>
      <c r="E39" s="273"/>
      <c r="F39" s="273"/>
      <c r="G39" s="273"/>
      <c r="H39" s="273"/>
    </row>
    <row r="40" spans="2:8" ht="12.75">
      <c r="B40" s="273"/>
      <c r="C40" s="273"/>
      <c r="D40" s="273"/>
      <c r="E40" s="273"/>
      <c r="F40" s="273"/>
      <c r="G40" s="273"/>
      <c r="H40" s="273"/>
    </row>
    <row r="41" spans="2:8" ht="12.75">
      <c r="B41" s="273"/>
      <c r="C41" s="273"/>
      <c r="D41" s="273"/>
      <c r="E41" s="273"/>
      <c r="F41" s="273"/>
      <c r="G41" s="273"/>
      <c r="H41" s="273"/>
    </row>
    <row r="42" spans="2:8" ht="12.75">
      <c r="B42" s="273"/>
      <c r="C42" s="273"/>
      <c r="D42" s="273"/>
      <c r="E42" s="273"/>
      <c r="F42" s="273"/>
      <c r="G42" s="273"/>
      <c r="H42" s="273"/>
    </row>
    <row r="43" spans="2:8" ht="12.75">
      <c r="B43" s="273"/>
      <c r="C43" s="273"/>
      <c r="D43" s="273"/>
      <c r="E43" s="273"/>
      <c r="F43" s="273"/>
      <c r="G43" s="273"/>
      <c r="H43" s="273"/>
    </row>
    <row r="44" spans="2:8" ht="12.75">
      <c r="B44" s="273"/>
      <c r="C44" s="273"/>
      <c r="D44" s="273"/>
      <c r="E44" s="273"/>
      <c r="F44" s="273"/>
      <c r="G44" s="273"/>
      <c r="H44" s="273"/>
    </row>
    <row r="45" spans="2:8" ht="12.75">
      <c r="B45" s="273"/>
      <c r="C45" s="273"/>
      <c r="D45" s="273"/>
      <c r="E45" s="273"/>
      <c r="F45" s="273"/>
      <c r="G45" s="273"/>
      <c r="H45" s="273"/>
    </row>
    <row r="46" spans="2:8" ht="12.75">
      <c r="B46" s="273"/>
      <c r="C46" s="273"/>
      <c r="D46" s="273"/>
      <c r="E46" s="273"/>
      <c r="F46" s="273"/>
      <c r="G46" s="273"/>
      <c r="H46" s="273"/>
    </row>
    <row r="47" spans="2:8" ht="12.75">
      <c r="B47" s="273"/>
      <c r="C47" s="273"/>
      <c r="D47" s="273"/>
      <c r="E47" s="273"/>
      <c r="F47" s="273"/>
      <c r="G47" s="273"/>
      <c r="H47" s="273"/>
    </row>
    <row r="48" spans="2:8" ht="12.75">
      <c r="B48" s="273"/>
      <c r="C48" s="273"/>
      <c r="D48" s="273"/>
      <c r="E48" s="273"/>
      <c r="F48" s="273"/>
      <c r="G48" s="273"/>
      <c r="H48" s="273"/>
    </row>
    <row r="49" spans="2:8" ht="12.75">
      <c r="B49" s="273"/>
      <c r="C49" s="273"/>
      <c r="D49" s="273"/>
      <c r="E49" s="273"/>
      <c r="F49" s="273"/>
      <c r="G49" s="273"/>
      <c r="H49" s="273"/>
    </row>
    <row r="50" spans="2:8" ht="12.75">
      <c r="B50" s="273"/>
      <c r="C50" s="273"/>
      <c r="D50" s="273"/>
      <c r="E50" s="273"/>
      <c r="F50" s="273"/>
      <c r="G50" s="273"/>
      <c r="H50" s="273"/>
    </row>
    <row r="51" spans="2:8" ht="12.75">
      <c r="B51" s="273"/>
      <c r="C51" s="273"/>
      <c r="D51" s="273"/>
      <c r="E51" s="273"/>
      <c r="F51" s="273"/>
      <c r="G51" s="273"/>
      <c r="H51" s="273"/>
    </row>
    <row r="52" spans="2:8" ht="12.75">
      <c r="B52" s="273"/>
      <c r="C52" s="273"/>
      <c r="D52" s="273"/>
      <c r="E52" s="273"/>
      <c r="F52" s="273"/>
      <c r="G52" s="273"/>
      <c r="H52" s="273"/>
    </row>
    <row r="53" spans="2:8" ht="12.75">
      <c r="B53" s="273"/>
      <c r="C53" s="273"/>
      <c r="D53" s="273"/>
      <c r="E53" s="273"/>
      <c r="F53" s="273"/>
      <c r="G53" s="273"/>
      <c r="H53" s="273"/>
    </row>
    <row r="54" spans="2:8" ht="12.75">
      <c r="B54" s="273"/>
      <c r="C54" s="273"/>
      <c r="D54" s="273"/>
      <c r="E54" s="273"/>
      <c r="F54" s="273"/>
      <c r="G54" s="273"/>
      <c r="H54" s="273"/>
    </row>
    <row r="55" spans="2:8" ht="12.75">
      <c r="B55" s="273"/>
      <c r="C55" s="273"/>
      <c r="D55" s="273"/>
      <c r="E55" s="273"/>
      <c r="F55" s="273"/>
      <c r="G55" s="273"/>
      <c r="H55" s="273"/>
    </row>
    <row r="56" spans="2:8" ht="12.75">
      <c r="B56" s="273"/>
      <c r="C56" s="273"/>
      <c r="D56" s="273"/>
      <c r="E56" s="273"/>
      <c r="F56" s="273"/>
      <c r="G56" s="273"/>
      <c r="H56" s="273"/>
    </row>
    <row r="57" spans="2:8" ht="12.75">
      <c r="B57" s="273"/>
      <c r="C57" s="273"/>
      <c r="D57" s="273"/>
      <c r="E57" s="273"/>
      <c r="F57" s="273"/>
      <c r="G57" s="273"/>
      <c r="H57" s="273"/>
    </row>
    <row r="58" spans="2:8" ht="12.75">
      <c r="B58" s="273"/>
      <c r="C58" s="273"/>
      <c r="D58" s="273"/>
      <c r="E58" s="273"/>
      <c r="F58" s="273"/>
      <c r="G58" s="273"/>
      <c r="H58" s="273"/>
    </row>
    <row r="59" spans="2:8" ht="12.75">
      <c r="B59" s="273"/>
      <c r="C59" s="273"/>
      <c r="D59" s="273"/>
      <c r="E59" s="273"/>
      <c r="F59" s="273"/>
      <c r="G59" s="273"/>
      <c r="H59" s="273"/>
    </row>
    <row r="60" spans="2:8" ht="12.75">
      <c r="B60" s="273"/>
      <c r="C60" s="273"/>
      <c r="D60" s="273"/>
      <c r="E60" s="273"/>
      <c r="F60" s="273"/>
      <c r="G60" s="273"/>
      <c r="H60" s="273"/>
    </row>
    <row r="61" spans="2:8" ht="12.75">
      <c r="B61" s="273"/>
      <c r="C61" s="273"/>
      <c r="D61" s="273"/>
      <c r="E61" s="273"/>
      <c r="F61" s="273"/>
      <c r="G61" s="273"/>
      <c r="H61" s="273"/>
    </row>
    <row r="62" spans="2:8" ht="12.75">
      <c r="B62" s="273"/>
      <c r="C62" s="273"/>
      <c r="D62" s="273"/>
      <c r="E62" s="273"/>
      <c r="F62" s="273"/>
      <c r="G62" s="273"/>
      <c r="H62" s="273"/>
    </row>
    <row r="63" spans="2:8" ht="12.75">
      <c r="B63" s="273"/>
      <c r="C63" s="273"/>
      <c r="D63" s="273"/>
      <c r="E63" s="273"/>
      <c r="F63" s="273"/>
      <c r="G63" s="273"/>
      <c r="H63" s="273"/>
    </row>
    <row r="64" spans="2:8" ht="12.75">
      <c r="B64" s="273"/>
      <c r="C64" s="273"/>
      <c r="D64" s="273"/>
      <c r="E64" s="273"/>
      <c r="F64" s="273"/>
      <c r="G64" s="273"/>
      <c r="H64" s="273"/>
    </row>
    <row r="65" spans="2:8" ht="12.75">
      <c r="B65" s="273"/>
      <c r="C65" s="273"/>
      <c r="D65" s="273"/>
      <c r="E65" s="273"/>
      <c r="F65" s="273"/>
      <c r="G65" s="273"/>
      <c r="H65" s="273"/>
    </row>
    <row r="66" spans="2:8" ht="12.75">
      <c r="B66" s="273"/>
      <c r="C66" s="273"/>
      <c r="D66" s="273"/>
      <c r="E66" s="273"/>
      <c r="F66" s="273"/>
      <c r="G66" s="273"/>
      <c r="H66" s="273"/>
    </row>
    <row r="67" spans="2:8" ht="12.75">
      <c r="B67" s="273"/>
      <c r="C67" s="273"/>
      <c r="D67" s="273"/>
      <c r="E67" s="273"/>
      <c r="F67" s="273"/>
      <c r="G67" s="273"/>
      <c r="H67" s="273"/>
    </row>
    <row r="68" spans="2:8" ht="12.75">
      <c r="B68" s="273"/>
      <c r="C68" s="273"/>
      <c r="D68" s="273"/>
      <c r="E68" s="273"/>
      <c r="F68" s="273"/>
      <c r="G68" s="273"/>
      <c r="H68" s="273"/>
    </row>
    <row r="69" spans="2:8" ht="12.75">
      <c r="B69" s="273"/>
      <c r="C69" s="273"/>
      <c r="D69" s="273"/>
      <c r="E69" s="273"/>
      <c r="F69" s="273"/>
      <c r="G69" s="273"/>
      <c r="H69" s="273"/>
    </row>
    <row r="70" spans="2:8" ht="12.75">
      <c r="B70" s="273"/>
      <c r="C70" s="273"/>
      <c r="D70" s="273"/>
      <c r="E70" s="273"/>
      <c r="F70" s="273"/>
      <c r="G70" s="273"/>
      <c r="H70" s="273"/>
    </row>
    <row r="71" spans="2:8" ht="12.75">
      <c r="B71" s="273"/>
      <c r="C71" s="273"/>
      <c r="D71" s="273"/>
      <c r="E71" s="273"/>
      <c r="F71" s="273"/>
      <c r="G71" s="273"/>
      <c r="H71" s="273"/>
    </row>
    <row r="72" spans="2:8" ht="12.75">
      <c r="B72" s="273"/>
      <c r="C72" s="273"/>
      <c r="D72" s="273"/>
      <c r="E72" s="273"/>
      <c r="F72" s="273"/>
      <c r="G72" s="273"/>
      <c r="H72" s="273"/>
    </row>
    <row r="73" spans="2:8" ht="12.75">
      <c r="B73" s="273"/>
      <c r="C73" s="273"/>
      <c r="D73" s="273"/>
      <c r="E73" s="273"/>
      <c r="F73" s="273"/>
      <c r="G73" s="273"/>
      <c r="H73" s="273"/>
    </row>
    <row r="74" spans="2:8" ht="12.75">
      <c r="B74" s="273"/>
      <c r="C74" s="273"/>
      <c r="D74" s="273"/>
      <c r="E74" s="273"/>
      <c r="F74" s="273"/>
      <c r="G74" s="273"/>
      <c r="H74" s="273"/>
    </row>
    <row r="75" spans="2:8" ht="12.75">
      <c r="B75" s="273"/>
      <c r="C75" s="273"/>
      <c r="D75" s="273"/>
      <c r="E75" s="273"/>
      <c r="F75" s="273"/>
      <c r="G75" s="273"/>
      <c r="H75" s="273"/>
    </row>
    <row r="76" spans="2:8" ht="12.75">
      <c r="B76" s="273"/>
      <c r="C76" s="273"/>
      <c r="D76" s="273"/>
      <c r="E76" s="273"/>
      <c r="F76" s="273"/>
      <c r="G76" s="273"/>
      <c r="H76" s="273"/>
    </row>
    <row r="77" spans="2:8" ht="12.75">
      <c r="B77" s="273"/>
      <c r="C77" s="273"/>
      <c r="D77" s="273"/>
      <c r="E77" s="273"/>
      <c r="F77" s="273"/>
      <c r="G77" s="273"/>
      <c r="H77" s="273"/>
    </row>
    <row r="78" spans="2:8" ht="12.75">
      <c r="B78" s="273"/>
      <c r="C78" s="273"/>
      <c r="D78" s="273"/>
      <c r="E78" s="273"/>
      <c r="F78" s="273"/>
      <c r="G78" s="273"/>
      <c r="H78" s="273"/>
    </row>
    <row r="79" spans="2:8" ht="12.75">
      <c r="B79" s="273"/>
      <c r="C79" s="273"/>
      <c r="D79" s="273"/>
      <c r="E79" s="273"/>
      <c r="F79" s="273"/>
      <c r="G79" s="273"/>
      <c r="H79" s="273"/>
    </row>
    <row r="80" spans="2:8" ht="12.75">
      <c r="B80" s="273"/>
      <c r="C80" s="273"/>
      <c r="D80" s="273"/>
      <c r="E80" s="273"/>
      <c r="F80" s="273"/>
      <c r="G80" s="273"/>
      <c r="H80" s="273"/>
    </row>
    <row r="81" spans="2:8" ht="12.75">
      <c r="B81" s="273"/>
      <c r="C81" s="273"/>
      <c r="D81" s="273"/>
      <c r="E81" s="273"/>
      <c r="F81" s="273"/>
      <c r="G81" s="273"/>
      <c r="H81" s="273"/>
    </row>
    <row r="82" spans="2:8" ht="12.75">
      <c r="B82" s="273"/>
      <c r="C82" s="273"/>
      <c r="D82" s="273"/>
      <c r="E82" s="273"/>
      <c r="F82" s="273"/>
      <c r="G82" s="273"/>
      <c r="H82" s="273"/>
    </row>
    <row r="83" spans="2:8" ht="12.75">
      <c r="B83" s="273"/>
      <c r="C83" s="273"/>
      <c r="D83" s="273"/>
      <c r="E83" s="273"/>
      <c r="F83" s="273"/>
      <c r="G83" s="273"/>
      <c r="H83" s="273"/>
    </row>
    <row r="84" spans="2:8" ht="12.75">
      <c r="B84" s="273"/>
      <c r="C84" s="273"/>
      <c r="D84" s="273"/>
      <c r="E84" s="273"/>
      <c r="F84" s="273"/>
      <c r="G84" s="273"/>
      <c r="H84" s="273"/>
    </row>
    <row r="85" spans="2:8" ht="12.75">
      <c r="B85" s="273"/>
      <c r="C85" s="273"/>
      <c r="D85" s="273"/>
      <c r="E85" s="273"/>
      <c r="F85" s="273"/>
      <c r="G85" s="273"/>
      <c r="H85" s="273"/>
    </row>
    <row r="86" spans="2:8" ht="12.75">
      <c r="B86" s="273"/>
      <c r="C86" s="273"/>
      <c r="D86" s="273"/>
      <c r="E86" s="273"/>
      <c r="F86" s="273"/>
      <c r="G86" s="273"/>
      <c r="H86" s="273"/>
    </row>
    <row r="87" spans="2:8" ht="12.75">
      <c r="B87" s="273"/>
      <c r="C87" s="273"/>
      <c r="D87" s="273"/>
      <c r="E87" s="273"/>
      <c r="F87" s="273"/>
      <c r="G87" s="273"/>
      <c r="H87" s="273"/>
    </row>
    <row r="88" spans="2:8" ht="12.75">
      <c r="B88" s="273"/>
      <c r="C88" s="273"/>
      <c r="D88" s="273"/>
      <c r="E88" s="273"/>
      <c r="F88" s="273"/>
      <c r="G88" s="273"/>
      <c r="H88" s="273"/>
    </row>
    <row r="89" spans="2:8" ht="12.75">
      <c r="B89" s="273"/>
      <c r="C89" s="273"/>
      <c r="D89" s="273"/>
      <c r="E89" s="273"/>
      <c r="F89" s="273"/>
      <c r="G89" s="273"/>
      <c r="H89" s="273"/>
    </row>
    <row r="90" spans="2:8" ht="12.75">
      <c r="B90" s="273"/>
      <c r="C90" s="273"/>
      <c r="D90" s="273"/>
      <c r="E90" s="273"/>
      <c r="F90" s="273"/>
      <c r="G90" s="273"/>
      <c r="H90" s="273"/>
    </row>
    <row r="91" spans="2:8" ht="12.75">
      <c r="B91" s="273"/>
      <c r="C91" s="273"/>
      <c r="D91" s="273"/>
      <c r="E91" s="273"/>
      <c r="F91" s="273"/>
      <c r="G91" s="273"/>
      <c r="H91" s="273"/>
    </row>
    <row r="92" spans="2:8" ht="12.75">
      <c r="B92" s="273"/>
      <c r="C92" s="273"/>
      <c r="D92" s="273"/>
      <c r="E92" s="273"/>
      <c r="F92" s="273"/>
      <c r="G92" s="273"/>
      <c r="H92" s="273"/>
    </row>
    <row r="93" spans="2:8" ht="12.75">
      <c r="B93" s="273"/>
      <c r="C93" s="273"/>
      <c r="D93" s="273"/>
      <c r="E93" s="273"/>
      <c r="F93" s="273"/>
      <c r="G93" s="273"/>
      <c r="H93" s="273"/>
    </row>
    <row r="94" spans="2:8" ht="12.75">
      <c r="B94" s="273"/>
      <c r="C94" s="273"/>
      <c r="D94" s="273"/>
      <c r="E94" s="273"/>
      <c r="F94" s="273"/>
      <c r="G94" s="273"/>
      <c r="H94" s="273"/>
    </row>
    <row r="95" spans="2:8" ht="12.75">
      <c r="B95" s="273"/>
      <c r="C95" s="273"/>
      <c r="D95" s="273"/>
      <c r="E95" s="273"/>
      <c r="F95" s="273"/>
      <c r="G95" s="273"/>
      <c r="H95" s="273"/>
    </row>
    <row r="96" spans="2:8" ht="12.75">
      <c r="B96" s="273"/>
      <c r="C96" s="273"/>
      <c r="D96" s="273"/>
      <c r="E96" s="273"/>
      <c r="F96" s="273"/>
      <c r="G96" s="273"/>
      <c r="H96" s="273"/>
    </row>
    <row r="97" spans="2:8" ht="12.75">
      <c r="B97" s="273"/>
      <c r="C97" s="273"/>
      <c r="D97" s="273"/>
      <c r="E97" s="273"/>
      <c r="F97" s="273"/>
      <c r="G97" s="273"/>
      <c r="H97" s="273"/>
    </row>
    <row r="98" spans="2:8" ht="12.75">
      <c r="B98" s="273"/>
      <c r="C98" s="273"/>
      <c r="D98" s="273"/>
      <c r="E98" s="273"/>
      <c r="F98" s="273"/>
      <c r="G98" s="273"/>
      <c r="H98" s="273"/>
    </row>
    <row r="99" spans="2:8" ht="12.75">
      <c r="B99" s="273"/>
      <c r="C99" s="273"/>
      <c r="D99" s="273"/>
      <c r="E99" s="273"/>
      <c r="F99" s="273"/>
      <c r="G99" s="273"/>
      <c r="H99" s="273"/>
    </row>
    <row r="100" spans="2:8" ht="12.75">
      <c r="B100" s="273"/>
      <c r="C100" s="273"/>
      <c r="D100" s="273"/>
      <c r="E100" s="273"/>
      <c r="F100" s="273"/>
      <c r="G100" s="273"/>
      <c r="H100" s="273"/>
    </row>
    <row r="101" spans="2:8" ht="12.75">
      <c r="B101" s="273"/>
      <c r="C101" s="273"/>
      <c r="D101" s="273"/>
      <c r="E101" s="273"/>
      <c r="F101" s="273"/>
      <c r="G101" s="273"/>
      <c r="H101" s="273"/>
    </row>
    <row r="102" spans="2:8" ht="12.75">
      <c r="B102" s="273"/>
      <c r="C102" s="273"/>
      <c r="D102" s="273"/>
      <c r="E102" s="273"/>
      <c r="F102" s="273"/>
      <c r="G102" s="273"/>
      <c r="H102" s="273"/>
    </row>
    <row r="103" spans="2:8" ht="12.75">
      <c r="B103" s="273"/>
      <c r="C103" s="273"/>
      <c r="D103" s="273"/>
      <c r="E103" s="273"/>
      <c r="F103" s="273"/>
      <c r="G103" s="273"/>
      <c r="H103" s="273"/>
    </row>
    <row r="104" spans="2:8" ht="12.75">
      <c r="B104" s="273"/>
      <c r="C104" s="273"/>
      <c r="D104" s="273"/>
      <c r="E104" s="273"/>
      <c r="F104" s="273"/>
      <c r="G104" s="273"/>
      <c r="H104" s="273"/>
    </row>
    <row r="105" spans="2:8" ht="12.75">
      <c r="B105" s="273"/>
      <c r="C105" s="273"/>
      <c r="D105" s="273"/>
      <c r="E105" s="273"/>
      <c r="F105" s="273"/>
      <c r="G105" s="273"/>
      <c r="H105" s="273"/>
    </row>
    <row r="106" spans="2:8" ht="12.75">
      <c r="B106" s="273"/>
      <c r="C106" s="273"/>
      <c r="D106" s="273"/>
      <c r="E106" s="273"/>
      <c r="F106" s="273"/>
      <c r="G106" s="273"/>
      <c r="H106" s="273"/>
    </row>
    <row r="107" spans="2:8" ht="12.75">
      <c r="B107" s="273"/>
      <c r="C107" s="273"/>
      <c r="D107" s="273"/>
      <c r="E107" s="273"/>
      <c r="F107" s="273"/>
      <c r="G107" s="273"/>
      <c r="H107" s="273"/>
    </row>
    <row r="108" spans="2:8" ht="12.75">
      <c r="B108" s="273"/>
      <c r="C108" s="273"/>
      <c r="D108" s="273"/>
      <c r="E108" s="273"/>
      <c r="F108" s="273"/>
      <c r="G108" s="273"/>
      <c r="H108" s="273"/>
    </row>
    <row r="109" spans="2:8" ht="12.75">
      <c r="B109" s="273"/>
      <c r="C109" s="273"/>
      <c r="D109" s="273"/>
      <c r="E109" s="273"/>
      <c r="F109" s="273"/>
      <c r="G109" s="273"/>
      <c r="H109" s="273"/>
    </row>
    <row r="110" spans="2:8" ht="12.75">
      <c r="B110" s="273"/>
      <c r="C110" s="273"/>
      <c r="D110" s="273"/>
      <c r="E110" s="273"/>
      <c r="F110" s="273"/>
      <c r="G110" s="273"/>
      <c r="H110" s="273"/>
    </row>
    <row r="111" spans="2:8" ht="12.75">
      <c r="B111" s="273"/>
      <c r="C111" s="273"/>
      <c r="D111" s="273"/>
      <c r="E111" s="273"/>
      <c r="F111" s="273"/>
      <c r="G111" s="273"/>
      <c r="H111" s="273"/>
    </row>
    <row r="112" spans="2:8" ht="12.75">
      <c r="B112" s="273"/>
      <c r="C112" s="273"/>
      <c r="D112" s="273"/>
      <c r="E112" s="273"/>
      <c r="F112" s="273"/>
      <c r="G112" s="273"/>
      <c r="H112" s="273"/>
    </row>
    <row r="113" spans="2:8" ht="12.75">
      <c r="B113" s="273"/>
      <c r="C113" s="273"/>
      <c r="D113" s="273"/>
      <c r="E113" s="273"/>
      <c r="F113" s="273"/>
      <c r="G113" s="273"/>
      <c r="H113" s="273"/>
    </row>
    <row r="114" spans="2:8" ht="12.75">
      <c r="B114" s="273"/>
      <c r="C114" s="273"/>
      <c r="D114" s="273"/>
      <c r="E114" s="273"/>
      <c r="F114" s="273"/>
      <c r="G114" s="273"/>
      <c r="H114" s="273"/>
    </row>
    <row r="115" spans="2:8" ht="12.75">
      <c r="B115" s="273"/>
      <c r="C115" s="273"/>
      <c r="D115" s="273"/>
      <c r="E115" s="273"/>
      <c r="F115" s="273"/>
      <c r="G115" s="273"/>
      <c r="H115" s="273"/>
    </row>
    <row r="116" spans="2:8" ht="12.75">
      <c r="B116" s="273"/>
      <c r="C116" s="273"/>
      <c r="D116" s="273"/>
      <c r="E116" s="273"/>
      <c r="F116" s="273"/>
      <c r="G116" s="273"/>
      <c r="H116" s="273"/>
    </row>
    <row r="117" spans="2:8" ht="12.75">
      <c r="B117" s="273"/>
      <c r="C117" s="273"/>
      <c r="D117" s="273"/>
      <c r="E117" s="273"/>
      <c r="F117" s="273"/>
      <c r="G117" s="273"/>
      <c r="H117" s="273"/>
    </row>
    <row r="118" spans="2:8" ht="12.75">
      <c r="B118" s="273"/>
      <c r="C118" s="273"/>
      <c r="D118" s="273"/>
      <c r="E118" s="273"/>
      <c r="F118" s="273"/>
      <c r="G118" s="273"/>
      <c r="H118" s="273"/>
    </row>
    <row r="119" spans="2:8" ht="12.75">
      <c r="B119" s="273"/>
      <c r="C119" s="273"/>
      <c r="D119" s="273"/>
      <c r="E119" s="273"/>
      <c r="F119" s="273"/>
      <c r="G119" s="273"/>
      <c r="H119" s="273"/>
    </row>
    <row r="120" spans="2:8" ht="12.75">
      <c r="B120" s="273"/>
      <c r="C120" s="273"/>
      <c r="D120" s="273"/>
      <c r="E120" s="273"/>
      <c r="F120" s="273"/>
      <c r="G120" s="273"/>
      <c r="H120" s="273"/>
    </row>
    <row r="121" spans="2:8" ht="12.75">
      <c r="B121" s="273"/>
      <c r="C121" s="273"/>
      <c r="D121" s="273"/>
      <c r="E121" s="273"/>
      <c r="F121" s="273"/>
      <c r="G121" s="273"/>
      <c r="H121" s="273"/>
    </row>
    <row r="122" spans="2:8" ht="12.75">
      <c r="B122" s="273"/>
      <c r="C122" s="273"/>
      <c r="D122" s="273"/>
      <c r="E122" s="273"/>
      <c r="F122" s="273"/>
      <c r="G122" s="273"/>
      <c r="H122" s="273"/>
    </row>
    <row r="123" spans="2:8" ht="12.75">
      <c r="B123" s="273"/>
      <c r="C123" s="273"/>
      <c r="D123" s="273"/>
      <c r="E123" s="273"/>
      <c r="F123" s="273"/>
      <c r="G123" s="273"/>
      <c r="H123" s="273"/>
    </row>
    <row r="124" spans="2:8" ht="12.75">
      <c r="B124" s="273"/>
      <c r="C124" s="273"/>
      <c r="D124" s="273"/>
      <c r="E124" s="273"/>
      <c r="F124" s="273"/>
      <c r="G124" s="273"/>
      <c r="H124" s="273"/>
    </row>
    <row r="125" spans="2:8" ht="12.75">
      <c r="B125" s="273"/>
      <c r="C125" s="273"/>
      <c r="D125" s="273"/>
      <c r="E125" s="273"/>
      <c r="F125" s="273"/>
      <c r="G125" s="273"/>
      <c r="H125" s="273"/>
    </row>
    <row r="126" spans="2:8" ht="12.75">
      <c r="B126" s="273"/>
      <c r="C126" s="273"/>
      <c r="D126" s="273"/>
      <c r="E126" s="273"/>
      <c r="F126" s="273"/>
      <c r="G126" s="273"/>
      <c r="H126" s="273"/>
    </row>
    <row r="127" spans="2:8" ht="12.75">
      <c r="B127" s="273"/>
      <c r="C127" s="273"/>
      <c r="D127" s="273"/>
      <c r="E127" s="273"/>
      <c r="F127" s="273"/>
      <c r="G127" s="273"/>
      <c r="H127" s="273"/>
    </row>
    <row r="128" spans="2:8" ht="12.75">
      <c r="B128" s="273"/>
      <c r="C128" s="273"/>
      <c r="D128" s="273"/>
      <c r="E128" s="273"/>
      <c r="F128" s="273"/>
      <c r="G128" s="273"/>
      <c r="H128" s="273"/>
    </row>
    <row r="129" spans="2:8" ht="12.75">
      <c r="B129" s="273"/>
      <c r="C129" s="273"/>
      <c r="D129" s="273"/>
      <c r="E129" s="273"/>
      <c r="F129" s="273"/>
      <c r="G129" s="273"/>
      <c r="H129" s="273"/>
    </row>
    <row r="130" spans="2:8" ht="12.75">
      <c r="B130" s="273"/>
      <c r="C130" s="273"/>
      <c r="D130" s="273"/>
      <c r="E130" s="273"/>
      <c r="F130" s="273"/>
      <c r="G130" s="273"/>
      <c r="H130" s="273"/>
    </row>
    <row r="131" spans="2:8" ht="12.75">
      <c r="B131" s="273"/>
      <c r="C131" s="273"/>
      <c r="D131" s="273"/>
      <c r="E131" s="273"/>
      <c r="F131" s="273"/>
      <c r="G131" s="273"/>
      <c r="H131" s="273"/>
    </row>
    <row r="132" spans="2:8" ht="12.75">
      <c r="B132" s="273"/>
      <c r="C132" s="273"/>
      <c r="D132" s="273"/>
      <c r="E132" s="273"/>
      <c r="F132" s="273"/>
      <c r="G132" s="273"/>
      <c r="H132" s="273"/>
    </row>
    <row r="133" spans="2:8" ht="12.75">
      <c r="B133" s="273"/>
      <c r="C133" s="273"/>
      <c r="D133" s="273"/>
      <c r="E133" s="273"/>
      <c r="F133" s="273"/>
      <c r="G133" s="273"/>
      <c r="H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477</v>
      </c>
      <c r="C1" s="274" t="s">
        <v>478</v>
      </c>
      <c r="D1" s="274" t="s">
        <v>480</v>
      </c>
      <c r="E1" s="274" t="s">
        <v>481</v>
      </c>
      <c r="F1" s="274" t="s">
        <v>482</v>
      </c>
      <c r="G1" s="274" t="s">
        <v>483</v>
      </c>
      <c r="H1" s="274" t="s">
        <v>484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478</v>
      </c>
      <c r="B1" s="45" t="s">
        <v>477</v>
      </c>
      <c r="C1" s="45" t="s">
        <v>479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329</v>
      </c>
      <c r="H3" s="129" t="s">
        <v>328</v>
      </c>
      <c r="I3" s="138"/>
      <c r="J3" s="156" t="s">
        <v>221</v>
      </c>
    </row>
    <row r="4" spans="3:10" s="90" customFormat="1" ht="12.75">
      <c r="C4" s="111"/>
      <c r="D4" s="112"/>
      <c r="E4" s="431"/>
      <c r="F4" s="434"/>
      <c r="G4" s="126" t="s">
        <v>327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497</v>
      </c>
      <c r="H5" s="129" t="s">
        <v>328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303</v>
      </c>
      <c r="H6" s="132" t="s">
        <v>330</v>
      </c>
      <c r="I6" s="139"/>
      <c r="J6" s="155"/>
    </row>
    <row r="12" s="289" customFormat="1" ht="12.75">
      <c r="A12" s="290" t="s">
        <v>476</v>
      </c>
    </row>
    <row r="13" s="288" customFormat="1" ht="12.75"/>
    <row r="14" spans="1:33" s="90" customFormat="1" ht="33.75">
      <c r="A14" s="285"/>
      <c r="B14" s="285"/>
      <c r="C14" s="285"/>
      <c r="D14" s="291" t="s">
        <v>485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496</v>
      </c>
    </row>
    <row r="18" spans="3:8" s="90" customFormat="1" ht="33.75">
      <c r="C18" s="111"/>
      <c r="D18" s="291" t="s">
        <v>485</v>
      </c>
      <c r="E18" s="281"/>
      <c r="F18" s="325"/>
      <c r="G18" s="137"/>
      <c r="H18" s="115"/>
    </row>
    <row r="20" s="289" customFormat="1" ht="12.75">
      <c r="A20" s="290" t="s">
        <v>271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233</v>
      </c>
      <c r="G25" s="1" t="s">
        <v>234</v>
      </c>
    </row>
    <row r="26" spans="6:7" ht="11.25">
      <c r="F26" s="335" t="s">
        <v>235</v>
      </c>
      <c r="G26" s="1" t="s">
        <v>236</v>
      </c>
    </row>
    <row r="27" spans="6:7" ht="11.25">
      <c r="F27" s="335" t="s">
        <v>237</v>
      </c>
      <c r="G27" s="1" t="s">
        <v>238</v>
      </c>
    </row>
    <row r="28" spans="6:7" ht="11.25">
      <c r="F28" s="335" t="s">
        <v>239</v>
      </c>
      <c r="G28" s="1" t="s">
        <v>238</v>
      </c>
    </row>
    <row r="29" spans="6:7" ht="11.25">
      <c r="F29" s="335" t="s">
        <v>240</v>
      </c>
      <c r="G29" s="1" t="s">
        <v>238</v>
      </c>
    </row>
    <row r="30" spans="6:7" ht="11.25">
      <c r="F30" s="335" t="s">
        <v>241</v>
      </c>
      <c r="G30" s="1" t="s">
        <v>238</v>
      </c>
    </row>
    <row r="31" spans="6:7" ht="11.25">
      <c r="F31" s="335" t="s">
        <v>242</v>
      </c>
      <c r="G31" s="1" t="s">
        <v>238</v>
      </c>
    </row>
    <row r="32" spans="6:7" ht="11.25">
      <c r="F32" s="335" t="s">
        <v>243</v>
      </c>
      <c r="G32" s="1" t="s">
        <v>238</v>
      </c>
    </row>
    <row r="33" spans="6:7" ht="11.25">
      <c r="F33" s="335" t="s">
        <v>244</v>
      </c>
      <c r="G33" s="1" t="s">
        <v>238</v>
      </c>
    </row>
    <row r="34" spans="6:7" ht="11.25">
      <c r="F34" s="335" t="s">
        <v>245</v>
      </c>
      <c r="G34" s="1" t="s">
        <v>238</v>
      </c>
    </row>
    <row r="35" spans="6:7" ht="11.25">
      <c r="F35" s="335" t="s">
        <v>246</v>
      </c>
      <c r="G35" s="1" t="s">
        <v>247</v>
      </c>
    </row>
    <row r="36" spans="6:7" ht="11.25">
      <c r="F36" s="335" t="s">
        <v>248</v>
      </c>
      <c r="G36" s="1" t="s">
        <v>247</v>
      </c>
    </row>
    <row r="37" spans="6:7" ht="11.25">
      <c r="F37" s="335" t="s">
        <v>249</v>
      </c>
      <c r="G37" s="1" t="s">
        <v>247</v>
      </c>
    </row>
    <row r="38" spans="6:7" ht="11.25">
      <c r="F38" s="335" t="s">
        <v>250</v>
      </c>
      <c r="G38" s="1" t="s">
        <v>247</v>
      </c>
    </row>
    <row r="39" spans="6:7" ht="11.25">
      <c r="F39" s="335" t="s">
        <v>251</v>
      </c>
      <c r="G39" s="1" t="s">
        <v>238</v>
      </c>
    </row>
    <row r="40" spans="6:7" ht="11.25">
      <c r="F40" s="335" t="s">
        <v>252</v>
      </c>
      <c r="G40" s="1" t="s">
        <v>238</v>
      </c>
    </row>
    <row r="41" spans="6:7" ht="11.25">
      <c r="F41" s="335" t="s">
        <v>253</v>
      </c>
      <c r="G41" s="1" t="s">
        <v>238</v>
      </c>
    </row>
    <row r="42" spans="6:7" ht="11.25">
      <c r="F42" s="335" t="s">
        <v>254</v>
      </c>
      <c r="G42" s="1" t="s">
        <v>247</v>
      </c>
    </row>
    <row r="43" spans="6:7" ht="11.25">
      <c r="F43" s="335" t="s">
        <v>255</v>
      </c>
      <c r="G43" s="1" t="s">
        <v>238</v>
      </c>
    </row>
    <row r="44" spans="6:7" ht="11.25">
      <c r="F44" s="335" t="s">
        <v>256</v>
      </c>
      <c r="G44" s="1" t="s">
        <v>238</v>
      </c>
    </row>
    <row r="45" spans="6:7" ht="22.5">
      <c r="F45" s="335" t="s">
        <v>257</v>
      </c>
      <c r="G45" s="1" t="s">
        <v>234</v>
      </c>
    </row>
    <row r="46" spans="6:7" ht="11.25">
      <c r="F46" s="335" t="s">
        <v>258</v>
      </c>
      <c r="G46" s="1" t="s">
        <v>259</v>
      </c>
    </row>
    <row r="47" spans="6:7" ht="11.25">
      <c r="F47" s="335" t="s">
        <v>260</v>
      </c>
      <c r="G47" s="1" t="s">
        <v>259</v>
      </c>
    </row>
    <row r="48" spans="6:7" ht="11.25">
      <c r="F48" s="335" t="s">
        <v>261</v>
      </c>
      <c r="G48" s="1" t="s">
        <v>259</v>
      </c>
    </row>
    <row r="49" spans="6:7" ht="11.25">
      <c r="F49" s="335" t="s">
        <v>262</v>
      </c>
      <c r="G49" s="1" t="s">
        <v>259</v>
      </c>
    </row>
    <row r="50" spans="6:7" ht="11.25">
      <c r="F50" s="335" t="s">
        <v>263</v>
      </c>
      <c r="G50" s="1" t="s">
        <v>264</v>
      </c>
    </row>
    <row r="51" ht="11.25">
      <c r="F51" s="336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9">
      <selection activeCell="G17" sqref="G1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9" t="str">
        <f>org&amp;"_INN:"&amp;inn&amp;"_KPP:"&amp;kpp</f>
        <v>Закрытое акционерное общество "Брюховецкий молочно-консервный комбинат"_INN:2327002017_KPP:232701001</v>
      </c>
      <c r="G1" s="40"/>
    </row>
    <row r="2" spans="1:7" s="39" customFormat="1" ht="11.25" customHeight="1">
      <c r="A2" s="9" t="str">
        <f>IF(org="","Не определено",org)</f>
        <v>Закрытое акционерное общество "Брюховецкий молочно-консервный комбинат"</v>
      </c>
      <c r="B2" s="10" t="str">
        <f>IF(inn="","Не определено",inn)</f>
        <v>2327002017</v>
      </c>
      <c r="G2" s="40"/>
    </row>
    <row r="3" spans="1:9" ht="12.75" customHeight="1">
      <c r="A3" s="9" t="str">
        <f>IF(mo="","Не определено",mo)</f>
        <v>станица Брюховецкая</v>
      </c>
      <c r="B3" s="10" t="str">
        <f>IF(oktmo="","Не определено",oktmo)</f>
        <v>Не определено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232701001</v>
      </c>
      <c r="D4" s="15"/>
      <c r="E4" s="388" t="s">
        <v>215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214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42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216</v>
      </c>
      <c r="F9" s="21" t="s">
        <v>14</v>
      </c>
      <c r="G9" s="192" t="s">
        <v>217</v>
      </c>
      <c r="H9" s="215" t="s">
        <v>516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159</v>
      </c>
      <c r="G11" s="192" t="s">
        <v>218</v>
      </c>
      <c r="H11" s="215" t="s">
        <v>517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335</v>
      </c>
      <c r="F13" s="395" t="s">
        <v>518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178</v>
      </c>
      <c r="F15" s="397"/>
      <c r="G15" s="398"/>
      <c r="H15" s="193" t="s">
        <v>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338</v>
      </c>
      <c r="F17" s="57" t="s">
        <v>519</v>
      </c>
      <c r="G17" s="26"/>
      <c r="H17" s="263" t="s">
        <v>76</v>
      </c>
      <c r="I17" s="195"/>
    </row>
    <row r="18" spans="4:9" ht="19.5" customHeight="1" thickBot="1">
      <c r="D18" s="19"/>
      <c r="E18" s="54" t="s">
        <v>339</v>
      </c>
      <c r="F18" s="58" t="s">
        <v>520</v>
      </c>
      <c r="G18" s="27"/>
      <c r="H18" s="264" t="s">
        <v>356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35</v>
      </c>
      <c r="F20" s="383" t="s">
        <v>30</v>
      </c>
      <c r="G20" s="384"/>
      <c r="H20" s="263" t="s">
        <v>489</v>
      </c>
      <c r="I20" s="195"/>
    </row>
    <row r="21" spans="4:9" ht="24" customHeight="1" thickBot="1">
      <c r="D21" s="19"/>
      <c r="E21" s="267" t="s">
        <v>488</v>
      </c>
      <c r="F21" s="385" t="s">
        <v>521</v>
      </c>
      <c r="G21" s="386"/>
      <c r="H21" s="264" t="s">
        <v>202</v>
      </c>
      <c r="I21" s="195"/>
    </row>
    <row r="22" spans="3:17" ht="39.75" customHeight="1">
      <c r="C22" s="46"/>
      <c r="D22" s="19"/>
      <c r="E22" s="268" t="s">
        <v>336</v>
      </c>
      <c r="F22" s="269" t="s">
        <v>9</v>
      </c>
      <c r="G22" s="270" t="s">
        <v>522</v>
      </c>
      <c r="H22" s="16"/>
      <c r="I22" s="195"/>
      <c r="O22" s="47"/>
      <c r="P22" s="47"/>
      <c r="Q22" s="48"/>
    </row>
    <row r="23" spans="4:9" ht="24.75" customHeight="1">
      <c r="D23" s="19"/>
      <c r="E23" s="362" t="s">
        <v>337</v>
      </c>
      <c r="F23" s="44" t="s">
        <v>93</v>
      </c>
      <c r="G23" s="50" t="s">
        <v>523</v>
      </c>
      <c r="H23" s="16" t="s">
        <v>179</v>
      </c>
      <c r="I23" s="195"/>
    </row>
    <row r="24" spans="4:9" ht="24.75" customHeight="1" thickBot="1">
      <c r="D24" s="19"/>
      <c r="E24" s="382"/>
      <c r="F24" s="56" t="s">
        <v>130</v>
      </c>
      <c r="G24" s="59"/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94</v>
      </c>
      <c r="B26" s="10" t="s">
        <v>181</v>
      </c>
      <c r="D26" s="15"/>
      <c r="E26" s="360" t="s">
        <v>181</v>
      </c>
      <c r="F26" s="361"/>
      <c r="G26" s="61" t="s">
        <v>524</v>
      </c>
      <c r="H26" s="16"/>
      <c r="I26" s="195"/>
    </row>
    <row r="27" spans="1:9" ht="27" customHeight="1">
      <c r="A27" s="28" t="s">
        <v>95</v>
      </c>
      <c r="B27" s="10" t="s">
        <v>125</v>
      </c>
      <c r="D27" s="15"/>
      <c r="E27" s="357" t="s">
        <v>125</v>
      </c>
      <c r="F27" s="381"/>
      <c r="G27" s="62" t="s">
        <v>524</v>
      </c>
      <c r="H27" s="16"/>
      <c r="I27" s="195"/>
    </row>
    <row r="28" spans="1:9" ht="21" customHeight="1">
      <c r="A28" s="28" t="s">
        <v>96</v>
      </c>
      <c r="B28" s="10" t="s">
        <v>183</v>
      </c>
      <c r="D28" s="15"/>
      <c r="E28" s="362" t="s">
        <v>184</v>
      </c>
      <c r="F28" s="43" t="s">
        <v>185</v>
      </c>
      <c r="G28" s="62" t="s">
        <v>525</v>
      </c>
      <c r="H28" s="16"/>
      <c r="I28" s="195"/>
    </row>
    <row r="29" spans="1:9" ht="21" customHeight="1">
      <c r="A29" s="28" t="s">
        <v>97</v>
      </c>
      <c r="B29" s="10" t="s">
        <v>186</v>
      </c>
      <c r="D29" s="15"/>
      <c r="E29" s="362"/>
      <c r="F29" s="43" t="s">
        <v>187</v>
      </c>
      <c r="G29" s="62" t="s">
        <v>526</v>
      </c>
      <c r="H29" s="16"/>
      <c r="I29" s="195"/>
    </row>
    <row r="30" spans="1:9" ht="21" customHeight="1">
      <c r="A30" s="28" t="s">
        <v>98</v>
      </c>
      <c r="B30" s="10" t="s">
        <v>188</v>
      </c>
      <c r="D30" s="15"/>
      <c r="E30" s="362" t="s">
        <v>189</v>
      </c>
      <c r="F30" s="43" t="s">
        <v>185</v>
      </c>
      <c r="G30" s="62" t="s">
        <v>527</v>
      </c>
      <c r="H30" s="16"/>
      <c r="I30" s="195"/>
    </row>
    <row r="31" spans="1:9" ht="21" customHeight="1">
      <c r="A31" s="28" t="s">
        <v>99</v>
      </c>
      <c r="B31" s="10" t="s">
        <v>190</v>
      </c>
      <c r="D31" s="15"/>
      <c r="E31" s="362"/>
      <c r="F31" s="43" t="s">
        <v>187</v>
      </c>
      <c r="G31" s="62" t="s">
        <v>528</v>
      </c>
      <c r="H31" s="16"/>
      <c r="I31" s="195"/>
    </row>
    <row r="32" spans="1:9" ht="21" customHeight="1">
      <c r="A32" s="28" t="s">
        <v>180</v>
      </c>
      <c r="B32" s="29" t="s">
        <v>191</v>
      </c>
      <c r="D32" s="30"/>
      <c r="E32" s="358" t="s">
        <v>192</v>
      </c>
      <c r="F32" s="31" t="s">
        <v>185</v>
      </c>
      <c r="G32" s="63" t="s">
        <v>529</v>
      </c>
      <c r="H32" s="197"/>
      <c r="I32" s="195"/>
    </row>
    <row r="33" spans="1:9" ht="21" customHeight="1">
      <c r="A33" s="28" t="s">
        <v>182</v>
      </c>
      <c r="B33" s="29" t="s">
        <v>193</v>
      </c>
      <c r="D33" s="30"/>
      <c r="E33" s="358"/>
      <c r="F33" s="31" t="s">
        <v>194</v>
      </c>
      <c r="G33" s="63" t="s">
        <v>530</v>
      </c>
      <c r="H33" s="197"/>
      <c r="I33" s="195"/>
    </row>
    <row r="34" spans="1:9" ht="21" customHeight="1">
      <c r="A34" s="28" t="s">
        <v>100</v>
      </c>
      <c r="B34" s="29" t="s">
        <v>195</v>
      </c>
      <c r="D34" s="30"/>
      <c r="E34" s="358"/>
      <c r="F34" s="31" t="s">
        <v>187</v>
      </c>
      <c r="G34" s="63" t="s">
        <v>531</v>
      </c>
      <c r="H34" s="197"/>
      <c r="I34" s="195"/>
    </row>
    <row r="35" spans="1:9" ht="21" customHeight="1" thickBot="1">
      <c r="A35" s="28" t="s">
        <v>101</v>
      </c>
      <c r="B35" s="29" t="s">
        <v>196</v>
      </c>
      <c r="D35" s="30"/>
      <c r="E35" s="359"/>
      <c r="F35" s="49" t="s">
        <v>197</v>
      </c>
      <c r="G35" s="64" t="s">
        <v>532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5" t="s">
        <v>222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324</v>
      </c>
      <c r="E3" s="79"/>
    </row>
    <row r="4" spans="1:5" ht="34.5" customHeight="1">
      <c r="A4" s="79"/>
      <c r="B4" s="89" t="s">
        <v>205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324</v>
      </c>
      <c r="E4" s="79"/>
    </row>
    <row r="5" spans="1:5" ht="34.5" customHeight="1">
      <c r="A5" s="79"/>
      <c r="B5" s="150" t="s">
        <v>223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324</v>
      </c>
      <c r="E5" s="79"/>
    </row>
    <row r="6" spans="2:4" ht="34.5" customHeight="1">
      <c r="B6" s="89" t="s">
        <v>224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324</v>
      </c>
    </row>
    <row r="7" spans="1:5" ht="34.5" customHeight="1">
      <c r="A7" s="79"/>
      <c r="B7" s="150" t="s">
        <v>225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324</v>
      </c>
      <c r="E7" s="79"/>
    </row>
    <row r="8" spans="1:5" ht="34.5" customHeight="1">
      <c r="A8" s="79"/>
      <c r="B8" s="89" t="s">
        <v>226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324</v>
      </c>
      <c r="E8" s="79"/>
    </row>
    <row r="9" spans="1:5" ht="34.5" customHeight="1" thickBot="1">
      <c r="A9" s="79"/>
      <c r="B9" s="152" t="s">
        <v>206</v>
      </c>
      <c r="C9" s="347" t="str">
        <f>'Ссылки на публикации'!E10</f>
        <v>Ссылки на публикации в других источниках</v>
      </c>
      <c r="D9" s="153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E7">
      <selection activeCell="C16" sqref="C1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325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354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26</v>
      </c>
      <c r="F12" s="399" t="s">
        <v>1</v>
      </c>
      <c r="G12" s="400"/>
      <c r="H12" s="407" t="s">
        <v>461</v>
      </c>
      <c r="I12" s="413"/>
      <c r="J12" s="414"/>
      <c r="K12" s="429" t="s">
        <v>462</v>
      </c>
      <c r="L12" s="429"/>
      <c r="M12" s="429"/>
      <c r="N12" s="429" t="s">
        <v>463</v>
      </c>
      <c r="O12" s="429"/>
      <c r="P12" s="429"/>
      <c r="Q12" s="407" t="s">
        <v>464</v>
      </c>
      <c r="R12" s="408"/>
      <c r="S12" s="409"/>
      <c r="T12" s="415" t="s">
        <v>219</v>
      </c>
      <c r="U12" s="415" t="s">
        <v>220</v>
      </c>
      <c r="V12" s="415" t="s">
        <v>199</v>
      </c>
      <c r="W12" s="415" t="s">
        <v>200</v>
      </c>
      <c r="X12" s="418" t="s">
        <v>348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465</v>
      </c>
      <c r="I13" s="410" t="s">
        <v>466</v>
      </c>
      <c r="J13" s="410"/>
      <c r="K13" s="410" t="s">
        <v>465</v>
      </c>
      <c r="L13" s="410" t="s">
        <v>466</v>
      </c>
      <c r="M13" s="410"/>
      <c r="N13" s="410" t="s">
        <v>465</v>
      </c>
      <c r="O13" s="410" t="s">
        <v>466</v>
      </c>
      <c r="P13" s="410"/>
      <c r="Q13" s="410" t="s">
        <v>465</v>
      </c>
      <c r="R13" s="410" t="s">
        <v>466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4</v>
      </c>
      <c r="J14" s="354" t="s">
        <v>3</v>
      </c>
      <c r="K14" s="411"/>
      <c r="L14" s="353" t="s">
        <v>4</v>
      </c>
      <c r="M14" s="354" t="s">
        <v>3</v>
      </c>
      <c r="N14" s="411"/>
      <c r="O14" s="353" t="s">
        <v>4</v>
      </c>
      <c r="P14" s="354" t="s">
        <v>3</v>
      </c>
      <c r="Q14" s="411"/>
      <c r="R14" s="353" t="s">
        <v>4</v>
      </c>
      <c r="S14" s="354" t="s">
        <v>3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36" customHeight="1">
      <c r="A16" s="285"/>
      <c r="B16" s="285"/>
      <c r="C16" s="285"/>
      <c r="D16" s="286"/>
      <c r="E16" s="352" t="s">
        <v>360</v>
      </c>
      <c r="F16" s="405" t="s">
        <v>0</v>
      </c>
      <c r="G16" s="282" t="s">
        <v>457</v>
      </c>
      <c r="H16" s="302">
        <v>664.1</v>
      </c>
      <c r="I16" s="302"/>
      <c r="J16" s="302"/>
      <c r="K16" s="302">
        <v>664.1</v>
      </c>
      <c r="L16" s="302"/>
      <c r="M16" s="302"/>
      <c r="N16" s="302">
        <v>664.1</v>
      </c>
      <c r="O16" s="302"/>
      <c r="P16" s="302"/>
      <c r="Q16" s="302">
        <v>664.1</v>
      </c>
      <c r="R16" s="302"/>
      <c r="S16" s="303"/>
      <c r="T16" s="304">
        <v>40179</v>
      </c>
      <c r="U16" s="304">
        <v>40543</v>
      </c>
      <c r="V16" s="305" t="s">
        <v>533</v>
      </c>
      <c r="W16" s="306" t="s">
        <v>534</v>
      </c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361</v>
      </c>
      <c r="F17" s="406"/>
      <c r="G17" s="282" t="s">
        <v>458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36" customHeight="1">
      <c r="A18" s="285"/>
      <c r="B18" s="285"/>
      <c r="C18" s="285"/>
      <c r="D18" s="286"/>
      <c r="E18" s="287" t="s">
        <v>362</v>
      </c>
      <c r="F18" s="404" t="s">
        <v>456</v>
      </c>
      <c r="G18" s="282" t="s">
        <v>457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363</v>
      </c>
      <c r="F19" s="404"/>
      <c r="G19" s="282" t="s">
        <v>458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364</v>
      </c>
      <c r="F20" s="404" t="s">
        <v>459</v>
      </c>
      <c r="G20" s="282" t="s">
        <v>457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365</v>
      </c>
      <c r="F21" s="404"/>
      <c r="G21" s="282" t="s">
        <v>458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326</v>
      </c>
      <c r="F22" s="403" t="s">
        <v>471</v>
      </c>
      <c r="G22" s="282" t="s">
        <v>457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47</v>
      </c>
      <c r="F23" s="403"/>
      <c r="G23" s="282" t="s">
        <v>458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309</v>
      </c>
      <c r="F24" s="403" t="s">
        <v>472</v>
      </c>
      <c r="G24" s="282" t="s">
        <v>457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310</v>
      </c>
      <c r="F25" s="403"/>
      <c r="G25" s="282" t="s">
        <v>458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366</v>
      </c>
      <c r="F26" s="403" t="s">
        <v>473</v>
      </c>
      <c r="G26" s="282" t="s">
        <v>457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367</v>
      </c>
      <c r="F27" s="403"/>
      <c r="G27" s="282" t="s">
        <v>458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368</v>
      </c>
      <c r="F28" s="403" t="s">
        <v>474</v>
      </c>
      <c r="G28" s="282" t="s">
        <v>457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369</v>
      </c>
      <c r="F29" s="403"/>
      <c r="G29" s="282" t="s">
        <v>458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370</v>
      </c>
      <c r="F30" s="404" t="s">
        <v>460</v>
      </c>
      <c r="G30" s="282" t="s">
        <v>457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487</v>
      </c>
      <c r="E31" s="287" t="s">
        <v>371</v>
      </c>
      <c r="F31" s="404"/>
      <c r="G31" s="282" t="s">
        <v>458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486</v>
      </c>
      <c r="E32" s="293"/>
      <c r="F32" s="294" t="s">
        <v>475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221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325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354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26</v>
      </c>
      <c r="F12" s="198" t="s">
        <v>106</v>
      </c>
      <c r="G12" s="198" t="s">
        <v>88</v>
      </c>
      <c r="H12" s="216" t="s">
        <v>355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272</v>
      </c>
      <c r="F14" s="296" t="s">
        <v>357</v>
      </c>
      <c r="G14" s="316" t="s">
        <v>202</v>
      </c>
      <c r="H14" s="355">
        <v>0</v>
      </c>
      <c r="I14" s="298"/>
      <c r="K14" s="327">
        <f>SUM(K15:K17)</f>
        <v>3</v>
      </c>
    </row>
    <row r="15" spans="4:11" ht="22.5">
      <c r="D15" s="205"/>
      <c r="E15" s="313" t="s">
        <v>490</v>
      </c>
      <c r="F15" s="297" t="s">
        <v>203</v>
      </c>
      <c r="G15" s="316" t="s">
        <v>202</v>
      </c>
      <c r="H15" s="355">
        <v>0</v>
      </c>
      <c r="I15" s="298"/>
      <c r="K15" s="327">
        <f>IF(H15="",0,1)</f>
        <v>1</v>
      </c>
    </row>
    <row r="16" spans="4:11" ht="22.5">
      <c r="D16" s="205"/>
      <c r="E16" s="313" t="s">
        <v>491</v>
      </c>
      <c r="F16" s="297" t="s">
        <v>204</v>
      </c>
      <c r="G16" s="316" t="s">
        <v>202</v>
      </c>
      <c r="H16" s="355">
        <v>0</v>
      </c>
      <c r="I16" s="298"/>
      <c r="K16" s="327">
        <f>IF(H16="",0,1)</f>
        <v>1</v>
      </c>
    </row>
    <row r="17" spans="4:11" ht="22.5">
      <c r="D17" s="205"/>
      <c r="E17" s="313" t="s">
        <v>492</v>
      </c>
      <c r="F17" s="297" t="s">
        <v>212</v>
      </c>
      <c r="G17" s="316" t="s">
        <v>202</v>
      </c>
      <c r="H17" s="355">
        <v>0</v>
      </c>
      <c r="I17" s="298"/>
      <c r="K17" s="327">
        <f>IF(H17="",0,1)</f>
        <v>1</v>
      </c>
    </row>
    <row r="18" spans="4:9" ht="22.5">
      <c r="D18" s="205"/>
      <c r="E18" s="314" t="s">
        <v>107</v>
      </c>
      <c r="F18" s="296" t="s">
        <v>493</v>
      </c>
      <c r="G18" s="316" t="s">
        <v>202</v>
      </c>
      <c r="H18" s="355">
        <v>0</v>
      </c>
      <c r="I18" s="298"/>
    </row>
    <row r="19" spans="4:9" ht="22.5">
      <c r="D19" s="205"/>
      <c r="E19" s="314" t="s">
        <v>351</v>
      </c>
      <c r="F19" s="296" t="s">
        <v>494</v>
      </c>
      <c r="G19" s="316" t="s">
        <v>202</v>
      </c>
      <c r="H19" s="355">
        <v>0</v>
      </c>
      <c r="I19" s="298"/>
    </row>
    <row r="20" spans="4:9" ht="33.75">
      <c r="D20" s="205"/>
      <c r="E20" s="314" t="s">
        <v>108</v>
      </c>
      <c r="F20" s="296" t="s">
        <v>495</v>
      </c>
      <c r="G20" s="316" t="s">
        <v>201</v>
      </c>
      <c r="H20" s="355">
        <v>0</v>
      </c>
      <c r="I20" s="298"/>
    </row>
    <row r="21" spans="4:9" ht="22.5">
      <c r="D21" s="205"/>
      <c r="E21" s="314" t="s">
        <v>109</v>
      </c>
      <c r="F21" s="266" t="s">
        <v>213</v>
      </c>
      <c r="G21" s="317" t="s">
        <v>201</v>
      </c>
      <c r="H21" s="355">
        <v>0</v>
      </c>
      <c r="I21" s="298"/>
    </row>
    <row r="22" spans="4:9" ht="23.25" thickBot="1">
      <c r="D22" s="205"/>
      <c r="E22" s="315" t="s">
        <v>110</v>
      </c>
      <c r="F22" s="319" t="s">
        <v>298</v>
      </c>
      <c r="G22" s="318" t="s">
        <v>202</v>
      </c>
      <c r="H22" s="356">
        <v>0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305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358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359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372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373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PageLayoutView="0" workbookViewId="0" topLeftCell="C46">
      <selection activeCell="G17" sqref="G17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353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26</v>
      </c>
      <c r="F12" s="235" t="s">
        <v>106</v>
      </c>
      <c r="G12" s="236" t="s">
        <v>355</v>
      </c>
      <c r="H12" s="237" t="s">
        <v>275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8"/>
      <c r="H14" s="239" t="s">
        <v>300</v>
      </c>
      <c r="I14" s="172"/>
      <c r="J14" s="226" t="s">
        <v>350</v>
      </c>
      <c r="K14" s="250"/>
      <c r="L14" s="219" t="s">
        <v>299</v>
      </c>
    </row>
    <row r="15" spans="3:12" ht="29.25" customHeight="1">
      <c r="C15" s="111"/>
      <c r="D15" s="112"/>
      <c r="E15" s="128">
        <v>2</v>
      </c>
      <c r="F15" s="161" t="s">
        <v>422</v>
      </c>
      <c r="G15" s="171"/>
      <c r="H15" s="209" t="s">
        <v>300</v>
      </c>
      <c r="I15" s="173"/>
      <c r="J15" s="227" t="s">
        <v>300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423</v>
      </c>
      <c r="G16" s="200"/>
      <c r="H16" s="210" t="s">
        <v>300</v>
      </c>
      <c r="I16" s="173"/>
      <c r="J16" s="227" t="s">
        <v>300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424</v>
      </c>
      <c r="G17" s="200"/>
      <c r="H17" s="210" t="s">
        <v>300</v>
      </c>
      <c r="I17" s="173"/>
      <c r="J17" s="227" t="s">
        <v>300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425</v>
      </c>
      <c r="G18" s="163"/>
      <c r="H18" s="211" t="s">
        <v>300</v>
      </c>
      <c r="I18" s="174"/>
      <c r="J18" s="228" t="s">
        <v>300</v>
      </c>
      <c r="K18" s="251"/>
      <c r="L18" s="115"/>
    </row>
    <row r="19" spans="3:12" ht="29.25" customHeight="1">
      <c r="C19" s="111"/>
      <c r="D19" s="112"/>
      <c r="E19" s="128" t="s">
        <v>110</v>
      </c>
      <c r="F19" s="161" t="s">
        <v>426</v>
      </c>
      <c r="G19" s="257"/>
      <c r="H19" s="210" t="s">
        <v>300</v>
      </c>
      <c r="I19" s="218"/>
      <c r="J19" s="227" t="s">
        <v>300</v>
      </c>
      <c r="K19" s="250"/>
      <c r="L19" s="115"/>
    </row>
    <row r="20" spans="3:12" ht="29.25" customHeight="1">
      <c r="C20" s="111"/>
      <c r="D20" s="112"/>
      <c r="E20" s="128" t="s">
        <v>111</v>
      </c>
      <c r="F20" s="116" t="s">
        <v>427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276</v>
      </c>
      <c r="F21" s="164" t="s">
        <v>428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277</v>
      </c>
      <c r="F22" s="164" t="s">
        <v>429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278</v>
      </c>
      <c r="F23" s="164" t="s">
        <v>430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279</v>
      </c>
      <c r="F24" s="164" t="s">
        <v>431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280</v>
      </c>
      <c r="F25" s="164" t="s">
        <v>432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281</v>
      </c>
      <c r="F26" s="164" t="s">
        <v>433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282</v>
      </c>
      <c r="F27" s="164" t="s">
        <v>434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283</v>
      </c>
      <c r="F28" s="164" t="s">
        <v>435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284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301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112</v>
      </c>
      <c r="F31" s="225" t="s">
        <v>436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113</v>
      </c>
      <c r="F32" s="221" t="s">
        <v>437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114</v>
      </c>
      <c r="F33" s="221" t="s">
        <v>438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115</v>
      </c>
      <c r="F34" s="221" t="s">
        <v>439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117</v>
      </c>
      <c r="F35" s="221" t="s">
        <v>440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118</v>
      </c>
      <c r="F36" s="221" t="s">
        <v>441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119</v>
      </c>
      <c r="F37" s="221" t="s">
        <v>442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120</v>
      </c>
      <c r="F38" s="221" t="s">
        <v>443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121</v>
      </c>
      <c r="F39" s="222" t="s">
        <v>285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286</v>
      </c>
      <c r="F40" s="220" t="s">
        <v>444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287</v>
      </c>
      <c r="F41" s="220" t="s">
        <v>445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288</v>
      </c>
      <c r="F42" s="220" t="s">
        <v>446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122</v>
      </c>
      <c r="F43" s="222" t="s">
        <v>447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289</v>
      </c>
      <c r="F44" s="220" t="s">
        <v>290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291</v>
      </c>
      <c r="F45" s="220" t="s">
        <v>448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292</v>
      </c>
      <c r="F46" s="220" t="s">
        <v>449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123</v>
      </c>
      <c r="F47" s="223" t="s">
        <v>450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227</v>
      </c>
      <c r="F48" s="223" t="s">
        <v>451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320</v>
      </c>
      <c r="F49" s="223" t="s">
        <v>452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321</v>
      </c>
      <c r="F50" s="223" t="s">
        <v>453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293</v>
      </c>
      <c r="F51" s="223" t="s">
        <v>454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294</v>
      </c>
      <c r="F52" s="224" t="s">
        <v>455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306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355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376</v>
      </c>
      <c r="G14" s="144">
        <v>0</v>
      </c>
      <c r="H14" s="115"/>
    </row>
    <row r="15" spans="3:8" ht="36" customHeight="1">
      <c r="C15" s="111"/>
      <c r="D15" s="112"/>
      <c r="E15" s="131" t="s">
        <v>490</v>
      </c>
      <c r="F15" s="328" t="s">
        <v>377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374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375</v>
      </c>
      <c r="G18" s="130">
        <f>SUM(G19:G20)</f>
        <v>0</v>
      </c>
      <c r="H18" s="115"/>
    </row>
    <row r="19" spans="3:8" ht="11.25" hidden="1">
      <c r="C19" s="111"/>
      <c r="D19" s="322" t="s">
        <v>487</v>
      </c>
      <c r="E19" s="323"/>
      <c r="F19" s="324"/>
      <c r="G19" s="326"/>
      <c r="H19" s="115"/>
    </row>
    <row r="20" spans="3:8" ht="11.25">
      <c r="C20" s="111"/>
      <c r="D20" s="322" t="s">
        <v>486</v>
      </c>
      <c r="E20" s="320"/>
      <c r="F20" s="329" t="s">
        <v>378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198</v>
      </c>
      <c r="G21" s="213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11">
      <selection activeCell="I17" sqref="I17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307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26</v>
      </c>
      <c r="F12" s="443" t="s">
        <v>106</v>
      </c>
      <c r="G12" s="444"/>
      <c r="H12" s="236" t="s">
        <v>88</v>
      </c>
      <c r="I12" s="237" t="s">
        <v>355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2">
        <f>E13+1</f>
        <v>2</v>
      </c>
      <c r="G13" s="442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6" t="s">
        <v>380</v>
      </c>
      <c r="G14" s="437"/>
      <c r="H14" s="255" t="s">
        <v>330</v>
      </c>
      <c r="I14" s="256" t="s">
        <v>30</v>
      </c>
      <c r="J14" s="253"/>
    </row>
    <row r="15" spans="3:10" ht="29.25" customHeight="1">
      <c r="C15" s="111"/>
      <c r="D15" s="112"/>
      <c r="E15" s="128">
        <v>2</v>
      </c>
      <c r="F15" s="438" t="s">
        <v>381</v>
      </c>
      <c r="G15" s="439"/>
      <c r="H15" s="129" t="s">
        <v>328</v>
      </c>
      <c r="I15" s="137">
        <v>305.5</v>
      </c>
      <c r="J15" s="115"/>
    </row>
    <row r="16" spans="3:10" ht="29.25" customHeight="1">
      <c r="C16" s="111"/>
      <c r="D16" s="112"/>
      <c r="E16" s="128">
        <v>3</v>
      </c>
      <c r="F16" s="438" t="s">
        <v>382</v>
      </c>
      <c r="G16" s="439"/>
      <c r="H16" s="129" t="s">
        <v>328</v>
      </c>
      <c r="I16" s="130">
        <f>SUM(I17,I18,I24,I27,I28,I29,I30,I31,I32,I33,I36,I39,I40)</f>
        <v>358.3</v>
      </c>
      <c r="J16" s="115"/>
    </row>
    <row r="17" spans="3:10" ht="15" customHeight="1">
      <c r="C17" s="111"/>
      <c r="D17" s="112"/>
      <c r="E17" s="128" t="s">
        <v>89</v>
      </c>
      <c r="F17" s="440" t="s">
        <v>383</v>
      </c>
      <c r="G17" s="441"/>
      <c r="H17" s="129" t="s">
        <v>328</v>
      </c>
      <c r="I17" s="137">
        <v>0</v>
      </c>
      <c r="J17" s="115"/>
    </row>
    <row r="18" spans="3:10" ht="15" customHeight="1">
      <c r="C18" s="111"/>
      <c r="D18" s="112"/>
      <c r="E18" s="128" t="s">
        <v>90</v>
      </c>
      <c r="F18" s="440" t="s">
        <v>384</v>
      </c>
      <c r="G18" s="441"/>
      <c r="H18" s="129" t="s">
        <v>328</v>
      </c>
      <c r="I18" s="130">
        <f>SUMIF(G19:G23,G19,I19:I23)</f>
        <v>242</v>
      </c>
      <c r="J18" s="115"/>
    </row>
    <row r="19" spans="3:10" ht="11.25">
      <c r="C19" s="111"/>
      <c r="D19" s="112"/>
      <c r="E19" s="430" t="s">
        <v>326</v>
      </c>
      <c r="F19" s="433" t="s">
        <v>233</v>
      </c>
      <c r="G19" s="116" t="s">
        <v>329</v>
      </c>
      <c r="H19" s="129" t="s">
        <v>328</v>
      </c>
      <c r="I19" s="138">
        <v>242</v>
      </c>
      <c r="J19" s="115"/>
    </row>
    <row r="20" spans="3:10" ht="11.25" customHeight="1">
      <c r="C20" s="111"/>
      <c r="D20" s="112"/>
      <c r="E20" s="431"/>
      <c r="F20" s="434"/>
      <c r="G20" s="126" t="s">
        <v>327</v>
      </c>
      <c r="H20" s="337" t="str">
        <f>IF(J20,"",J21)</f>
        <v>тыс. м3</v>
      </c>
      <c r="I20" s="138">
        <v>68.2154</v>
      </c>
      <c r="J20" s="338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497</v>
      </c>
      <c r="H21" s="129" t="s">
        <v>328</v>
      </c>
      <c r="I21" s="130">
        <f>IF(I20="",0,IF(I20=0,0,I19/I20))</f>
        <v>3.5475860289612022</v>
      </c>
      <c r="J21" s="338" t="str">
        <f>INDEX(tech!G$24:G$51,MATCH(F19,tech!F$24:F$51,0))</f>
        <v>тыс. м3</v>
      </c>
    </row>
    <row r="22" spans="3:10" ht="11.25" customHeight="1">
      <c r="C22" s="111"/>
      <c r="D22" s="112"/>
      <c r="E22" s="432"/>
      <c r="F22" s="435"/>
      <c r="G22" s="126" t="s">
        <v>303</v>
      </c>
      <c r="H22" s="132" t="s">
        <v>330</v>
      </c>
      <c r="I22" s="214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40" t="s">
        <v>385</v>
      </c>
      <c r="G24" s="441"/>
      <c r="H24" s="129" t="s">
        <v>328</v>
      </c>
      <c r="I24" s="140">
        <v>26.3</v>
      </c>
      <c r="J24" s="115"/>
    </row>
    <row r="25" spans="3:10" ht="15" customHeight="1">
      <c r="C25" s="111"/>
      <c r="D25" s="112"/>
      <c r="E25" s="131" t="s">
        <v>309</v>
      </c>
      <c r="F25" s="445" t="s">
        <v>386</v>
      </c>
      <c r="G25" s="446"/>
      <c r="H25" s="129" t="s">
        <v>331</v>
      </c>
      <c r="I25" s="130">
        <f>IF(I26=0,0,I24/I26)</f>
        <v>3.5470558088096458</v>
      </c>
      <c r="J25" s="115"/>
    </row>
    <row r="26" spans="3:10" ht="15" customHeight="1">
      <c r="C26" s="111"/>
      <c r="D26" s="112"/>
      <c r="E26" s="128" t="s">
        <v>310</v>
      </c>
      <c r="F26" s="445" t="s">
        <v>387</v>
      </c>
      <c r="G26" s="446"/>
      <c r="H26" s="129" t="s">
        <v>59</v>
      </c>
      <c r="I26" s="137">
        <v>7.4146</v>
      </c>
      <c r="J26" s="115"/>
    </row>
    <row r="27" spans="3:10" ht="23.25" customHeight="1">
      <c r="C27" s="111"/>
      <c r="D27" s="112"/>
      <c r="E27" s="128" t="s">
        <v>311</v>
      </c>
      <c r="F27" s="440" t="s">
        <v>388</v>
      </c>
      <c r="G27" s="441"/>
      <c r="H27" s="129" t="s">
        <v>328</v>
      </c>
      <c r="I27" s="137">
        <v>4</v>
      </c>
      <c r="J27" s="115"/>
    </row>
    <row r="28" spans="3:10" ht="23.25" customHeight="1">
      <c r="C28" s="111"/>
      <c r="D28" s="112"/>
      <c r="E28" s="128" t="s">
        <v>312</v>
      </c>
      <c r="F28" s="440" t="s">
        <v>389</v>
      </c>
      <c r="G28" s="441"/>
      <c r="H28" s="129" t="s">
        <v>328</v>
      </c>
      <c r="I28" s="137"/>
      <c r="J28" s="115"/>
    </row>
    <row r="29" spans="3:10" ht="23.25" customHeight="1">
      <c r="C29" s="111"/>
      <c r="D29" s="112"/>
      <c r="E29" s="128" t="s">
        <v>295</v>
      </c>
      <c r="F29" s="438" t="s">
        <v>390</v>
      </c>
      <c r="G29" s="439"/>
      <c r="H29" s="129" t="s">
        <v>328</v>
      </c>
      <c r="I29" s="137">
        <v>13.4494</v>
      </c>
      <c r="J29" s="115"/>
    </row>
    <row r="30" spans="3:10" ht="23.25" customHeight="1">
      <c r="C30" s="111"/>
      <c r="D30" s="112"/>
      <c r="E30" s="128" t="s">
        <v>296</v>
      </c>
      <c r="F30" s="438" t="s">
        <v>391</v>
      </c>
      <c r="G30" s="439"/>
      <c r="H30" s="129" t="s">
        <v>328</v>
      </c>
      <c r="I30" s="137">
        <v>3.5506</v>
      </c>
      <c r="J30" s="115"/>
    </row>
    <row r="31" spans="3:10" ht="23.25" customHeight="1">
      <c r="C31" s="111"/>
      <c r="D31" s="112"/>
      <c r="E31" s="128" t="s">
        <v>313</v>
      </c>
      <c r="F31" s="440" t="s">
        <v>392</v>
      </c>
      <c r="G31" s="441"/>
      <c r="H31" s="129" t="s">
        <v>328</v>
      </c>
      <c r="I31" s="137">
        <v>7</v>
      </c>
      <c r="J31" s="115"/>
    </row>
    <row r="32" spans="3:10" ht="15" customHeight="1">
      <c r="C32" s="111"/>
      <c r="D32" s="112"/>
      <c r="E32" s="128" t="s">
        <v>84</v>
      </c>
      <c r="F32" s="445" t="s">
        <v>393</v>
      </c>
      <c r="G32" s="446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40" t="s">
        <v>394</v>
      </c>
      <c r="G33" s="441"/>
      <c r="H33" s="129" t="s">
        <v>328</v>
      </c>
      <c r="I33" s="137"/>
      <c r="J33" s="115"/>
    </row>
    <row r="34" spans="3:10" ht="15" customHeight="1">
      <c r="C34" s="111"/>
      <c r="D34" s="112"/>
      <c r="E34" s="128" t="s">
        <v>315</v>
      </c>
      <c r="F34" s="445" t="s">
        <v>395</v>
      </c>
      <c r="G34" s="446"/>
      <c r="H34" s="129" t="s">
        <v>328</v>
      </c>
      <c r="I34" s="137"/>
      <c r="J34" s="115"/>
    </row>
    <row r="35" spans="3:10" ht="15" customHeight="1">
      <c r="C35" s="111"/>
      <c r="D35" s="112"/>
      <c r="E35" s="128" t="s">
        <v>316</v>
      </c>
      <c r="F35" s="445" t="s">
        <v>396</v>
      </c>
      <c r="G35" s="446"/>
      <c r="H35" s="129" t="s">
        <v>328</v>
      </c>
      <c r="I35" s="137"/>
      <c r="J35" s="115"/>
    </row>
    <row r="36" spans="3:10" ht="23.25" customHeight="1">
      <c r="C36" s="111"/>
      <c r="D36" s="112"/>
      <c r="E36" s="128" t="s">
        <v>317</v>
      </c>
      <c r="F36" s="440" t="s">
        <v>397</v>
      </c>
      <c r="G36" s="441"/>
      <c r="H36" s="129" t="s">
        <v>328</v>
      </c>
      <c r="I36" s="137"/>
      <c r="J36" s="115"/>
    </row>
    <row r="37" spans="3:10" ht="23.25" customHeight="1">
      <c r="C37" s="111"/>
      <c r="D37" s="112"/>
      <c r="E37" s="128" t="s">
        <v>7</v>
      </c>
      <c r="F37" s="445" t="s">
        <v>395</v>
      </c>
      <c r="G37" s="446"/>
      <c r="H37" s="129" t="s">
        <v>328</v>
      </c>
      <c r="I37" s="137"/>
      <c r="J37" s="115"/>
    </row>
    <row r="38" spans="3:10" ht="23.25" customHeight="1">
      <c r="C38" s="111"/>
      <c r="D38" s="112"/>
      <c r="E38" s="128" t="s">
        <v>8</v>
      </c>
      <c r="F38" s="445" t="s">
        <v>396</v>
      </c>
      <c r="G38" s="446"/>
      <c r="H38" s="129" t="s">
        <v>328</v>
      </c>
      <c r="I38" s="137"/>
      <c r="J38" s="115"/>
    </row>
    <row r="39" spans="3:10" ht="23.25" customHeight="1">
      <c r="C39" s="111"/>
      <c r="D39" s="112"/>
      <c r="E39" s="128" t="s">
        <v>318</v>
      </c>
      <c r="F39" s="440" t="s">
        <v>398</v>
      </c>
      <c r="G39" s="441"/>
      <c r="H39" s="129" t="s">
        <v>328</v>
      </c>
      <c r="I39" s="137">
        <v>62</v>
      </c>
      <c r="J39" s="115"/>
    </row>
    <row r="40" spans="3:10" ht="33.75" customHeight="1">
      <c r="C40" s="111"/>
      <c r="D40" s="112"/>
      <c r="E40" s="128" t="s">
        <v>319</v>
      </c>
      <c r="F40" s="440" t="s">
        <v>399</v>
      </c>
      <c r="G40" s="441"/>
      <c r="H40" s="129" t="s">
        <v>328</v>
      </c>
      <c r="I40" s="137"/>
      <c r="J40" s="115"/>
    </row>
    <row r="41" spans="3:10" ht="24" customHeight="1">
      <c r="C41" s="111"/>
      <c r="D41" s="112"/>
      <c r="E41" s="128" t="s">
        <v>108</v>
      </c>
      <c r="F41" s="447" t="s">
        <v>400</v>
      </c>
      <c r="G41" s="448"/>
      <c r="H41" s="129" t="s">
        <v>328</v>
      </c>
      <c r="I41" s="137"/>
      <c r="J41" s="115"/>
    </row>
    <row r="42" spans="3:10" ht="24" customHeight="1">
      <c r="C42" s="111"/>
      <c r="D42" s="112"/>
      <c r="E42" s="128" t="s">
        <v>109</v>
      </c>
      <c r="F42" s="447" t="s">
        <v>401</v>
      </c>
      <c r="G42" s="44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469</v>
      </c>
      <c r="F43" s="440" t="s">
        <v>402</v>
      </c>
      <c r="G43" s="441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47" t="s">
        <v>379</v>
      </c>
      <c r="G44" s="44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470</v>
      </c>
      <c r="F45" s="440" t="s">
        <v>403</v>
      </c>
      <c r="G45" s="441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47" t="s">
        <v>404</v>
      </c>
      <c r="G46" s="448"/>
      <c r="H46" s="129" t="s">
        <v>332</v>
      </c>
      <c r="I46" s="137"/>
      <c r="J46" s="115"/>
    </row>
    <row r="47" spans="3:10" ht="23.25" customHeight="1">
      <c r="C47" s="111"/>
      <c r="D47" s="112"/>
      <c r="E47" s="128" t="s">
        <v>112</v>
      </c>
      <c r="F47" s="447" t="s">
        <v>405</v>
      </c>
      <c r="G47" s="448"/>
      <c r="H47" s="129" t="s">
        <v>332</v>
      </c>
      <c r="I47" s="137"/>
      <c r="J47" s="115"/>
    </row>
    <row r="48" spans="3:10" ht="23.25" customHeight="1">
      <c r="C48" s="111"/>
      <c r="D48" s="112"/>
      <c r="E48" s="128" t="s">
        <v>113</v>
      </c>
      <c r="F48" s="447" t="s">
        <v>406</v>
      </c>
      <c r="G48" s="448"/>
      <c r="H48" s="129" t="s">
        <v>333</v>
      </c>
      <c r="I48" s="137"/>
      <c r="J48" s="115"/>
    </row>
    <row r="49" spans="3:10" ht="23.25" customHeight="1">
      <c r="C49" s="111"/>
      <c r="D49" s="112"/>
      <c r="E49" s="128" t="s">
        <v>85</v>
      </c>
      <c r="F49" s="438" t="s">
        <v>407</v>
      </c>
      <c r="G49" s="439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47" t="s">
        <v>408</v>
      </c>
      <c r="G50" s="448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47" t="s">
        <v>409</v>
      </c>
      <c r="G51" s="448"/>
      <c r="H51" s="129" t="s">
        <v>333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116</v>
      </c>
      <c r="F52" s="440" t="s">
        <v>410</v>
      </c>
      <c r="G52" s="441"/>
      <c r="H52" s="129" t="s">
        <v>333</v>
      </c>
      <c r="I52" s="137"/>
      <c r="J52" s="115"/>
    </row>
    <row r="53" spans="3:10" ht="23.25" customHeight="1">
      <c r="C53" s="111"/>
      <c r="D53" s="112"/>
      <c r="E53" s="128" t="s">
        <v>91</v>
      </c>
      <c r="F53" s="440" t="s">
        <v>411</v>
      </c>
      <c r="G53" s="441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117</v>
      </c>
      <c r="F54" s="447" t="s">
        <v>412</v>
      </c>
      <c r="G54" s="448"/>
      <c r="H54" s="129" t="s">
        <v>105</v>
      </c>
      <c r="I54" s="137"/>
      <c r="J54" s="115"/>
    </row>
    <row r="55" spans="3:10" ht="23.25" customHeight="1">
      <c r="C55" s="111"/>
      <c r="D55" s="112"/>
      <c r="E55" s="128" t="s">
        <v>118</v>
      </c>
      <c r="F55" s="438" t="s">
        <v>266</v>
      </c>
      <c r="G55" s="439"/>
      <c r="H55" s="129" t="s">
        <v>86</v>
      </c>
      <c r="I55" s="137"/>
      <c r="J55" s="115"/>
    </row>
    <row r="56" spans="3:10" ht="23.25" customHeight="1">
      <c r="C56" s="111"/>
      <c r="D56" s="112"/>
      <c r="E56" s="128" t="s">
        <v>119</v>
      </c>
      <c r="F56" s="447" t="s">
        <v>413</v>
      </c>
      <c r="G56" s="448"/>
      <c r="H56" s="129" t="s">
        <v>334</v>
      </c>
      <c r="I56" s="137"/>
      <c r="J56" s="115"/>
    </row>
    <row r="57" spans="3:10" ht="23.25" customHeight="1">
      <c r="C57" s="111"/>
      <c r="D57" s="112"/>
      <c r="E57" s="128" t="s">
        <v>120</v>
      </c>
      <c r="F57" s="447" t="s">
        <v>414</v>
      </c>
      <c r="G57" s="448"/>
      <c r="H57" s="129" t="s">
        <v>334</v>
      </c>
      <c r="I57" s="137"/>
      <c r="J57" s="115"/>
    </row>
    <row r="58" spans="3:10" ht="23.25" customHeight="1">
      <c r="C58" s="111"/>
      <c r="D58" s="112"/>
      <c r="E58" s="128" t="s">
        <v>121</v>
      </c>
      <c r="F58" s="447" t="s">
        <v>415</v>
      </c>
      <c r="G58" s="448"/>
      <c r="H58" s="129" t="s">
        <v>352</v>
      </c>
      <c r="I58" s="141"/>
      <c r="J58" s="115"/>
    </row>
    <row r="59" spans="3:10" ht="23.25" customHeight="1">
      <c r="C59" s="111"/>
      <c r="D59" s="112"/>
      <c r="E59" s="128" t="s">
        <v>122</v>
      </c>
      <c r="F59" s="447" t="s">
        <v>416</v>
      </c>
      <c r="G59" s="448"/>
      <c r="H59" s="129" t="s">
        <v>352</v>
      </c>
      <c r="I59" s="141"/>
      <c r="J59" s="115"/>
    </row>
    <row r="60" spans="3:10" ht="23.25" customHeight="1">
      <c r="C60" s="111"/>
      <c r="D60" s="112"/>
      <c r="E60" s="128" t="s">
        <v>123</v>
      </c>
      <c r="F60" s="447" t="s">
        <v>417</v>
      </c>
      <c r="G60" s="448"/>
      <c r="H60" s="129" t="s">
        <v>352</v>
      </c>
      <c r="I60" s="141"/>
      <c r="J60" s="115"/>
    </row>
    <row r="61" spans="3:10" ht="23.25" customHeight="1">
      <c r="C61" s="111"/>
      <c r="D61" s="112"/>
      <c r="E61" s="128" t="s">
        <v>227</v>
      </c>
      <c r="F61" s="447" t="s">
        <v>418</v>
      </c>
      <c r="G61" s="448"/>
      <c r="H61" s="129" t="s">
        <v>274</v>
      </c>
      <c r="I61" s="141"/>
      <c r="J61" s="115"/>
    </row>
    <row r="62" spans="3:10" ht="23.25" customHeight="1">
      <c r="C62" s="111"/>
      <c r="D62" s="112"/>
      <c r="E62" s="128" t="s">
        <v>320</v>
      </c>
      <c r="F62" s="447" t="s">
        <v>419</v>
      </c>
      <c r="G62" s="448"/>
      <c r="H62" s="129" t="s">
        <v>349</v>
      </c>
      <c r="I62" s="137"/>
      <c r="J62" s="115"/>
    </row>
    <row r="63" spans="3:10" ht="23.25" customHeight="1">
      <c r="C63" s="111"/>
      <c r="D63" s="112"/>
      <c r="E63" s="128" t="s">
        <v>321</v>
      </c>
      <c r="F63" s="447" t="s">
        <v>420</v>
      </c>
      <c r="G63" s="448"/>
      <c r="H63" s="129" t="s">
        <v>87</v>
      </c>
      <c r="I63" s="137"/>
      <c r="J63" s="115"/>
    </row>
    <row r="64" spans="3:10" ht="23.25" customHeight="1">
      <c r="C64" s="111"/>
      <c r="D64" s="112"/>
      <c r="E64" s="167" t="s">
        <v>293</v>
      </c>
      <c r="F64" s="451" t="s">
        <v>421</v>
      </c>
      <c r="G64" s="452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49" t="s">
        <v>6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i.kostenko</cp:lastModifiedBy>
  <cp:lastPrinted>2009-12-25T14:33:31Z</cp:lastPrinted>
  <dcterms:created xsi:type="dcterms:W3CDTF">2007-06-09T08:43:05Z</dcterms:created>
  <dcterms:modified xsi:type="dcterms:W3CDTF">2010-11-22T10:49:21Z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